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20-21\SoR 2020-21 Upload\"/>
    </mc:Choice>
  </mc:AlternateContent>
  <bookViews>
    <workbookView xWindow="0" yWindow="0" windowWidth="20490" windowHeight="7095"/>
  </bookViews>
  <sheets>
    <sheet name="A-3" sheetId="1" r:id="rId1"/>
  </sheets>
  <externalReferences>
    <externalReference r:id="rId2"/>
  </externalReferences>
  <definedNames>
    <definedName name="_xlnm._FilterDatabase" localSheetId="0" hidden="1">'A-3'!$G$1:$G$6</definedName>
    <definedName name="_xlnm.Print_Titles" localSheetId="0">'A-3'!$6:$8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 s="1"/>
  <c r="L51" i="1"/>
  <c r="K51" i="1"/>
  <c r="M51" i="1" s="1"/>
  <c r="I51" i="1"/>
  <c r="H51" i="1"/>
  <c r="F51" i="1"/>
  <c r="E51" i="1"/>
  <c r="G51" i="1" s="1"/>
  <c r="L47" i="1"/>
  <c r="M47" i="1" s="1"/>
  <c r="I47" i="1"/>
  <c r="J47" i="1" s="1"/>
  <c r="F47" i="1"/>
  <c r="G47" i="1" s="1"/>
  <c r="L46" i="1"/>
  <c r="M46" i="1" s="1"/>
  <c r="I46" i="1"/>
  <c r="J46" i="1" s="1"/>
  <c r="F46" i="1"/>
  <c r="G46" i="1" s="1"/>
  <c r="L45" i="1"/>
  <c r="M45" i="1" s="1"/>
  <c r="I45" i="1"/>
  <c r="J45" i="1" s="1"/>
  <c r="F45" i="1"/>
  <c r="G45" i="1" s="1"/>
  <c r="L44" i="1"/>
  <c r="M44" i="1" s="1"/>
  <c r="I44" i="1"/>
  <c r="J44" i="1" s="1"/>
  <c r="F44" i="1"/>
  <c r="G44" i="1" s="1"/>
  <c r="L43" i="1"/>
  <c r="M43" i="1" s="1"/>
  <c r="I43" i="1"/>
  <c r="J43" i="1" s="1"/>
  <c r="F43" i="1"/>
  <c r="G43" i="1" s="1"/>
  <c r="L42" i="1"/>
  <c r="M42" i="1" s="1"/>
  <c r="I42" i="1"/>
  <c r="J42" i="1" s="1"/>
  <c r="F42" i="1"/>
  <c r="G42" i="1" s="1"/>
  <c r="L41" i="1"/>
  <c r="M41" i="1" s="1"/>
  <c r="I41" i="1"/>
  <c r="J41" i="1" s="1"/>
  <c r="F41" i="1"/>
  <c r="G41" i="1" s="1"/>
  <c r="L40" i="1"/>
  <c r="M40" i="1" s="1"/>
  <c r="I40" i="1"/>
  <c r="J40" i="1" s="1"/>
  <c r="F40" i="1"/>
  <c r="G40" i="1" s="1"/>
  <c r="L39" i="1"/>
  <c r="M39" i="1" s="1"/>
  <c r="I39" i="1"/>
  <c r="J39" i="1" s="1"/>
  <c r="F39" i="1"/>
  <c r="G39" i="1" s="1"/>
  <c r="L37" i="1"/>
  <c r="M37" i="1" s="1"/>
  <c r="I37" i="1"/>
  <c r="F37" i="1"/>
  <c r="G37" i="1" s="1"/>
  <c r="L36" i="1"/>
  <c r="I36" i="1"/>
  <c r="J36" i="1" s="1"/>
  <c r="F36" i="1"/>
  <c r="L35" i="1"/>
  <c r="M35" i="1" s="1"/>
  <c r="I35" i="1"/>
  <c r="F35" i="1"/>
  <c r="G35" i="1" s="1"/>
  <c r="L34" i="1"/>
  <c r="I34" i="1"/>
  <c r="J34" i="1" s="1"/>
  <c r="F34" i="1"/>
  <c r="L33" i="1"/>
  <c r="I33" i="1"/>
  <c r="J33" i="1" s="1"/>
  <c r="F33" i="1"/>
  <c r="L31" i="1"/>
  <c r="M31" i="1" s="1"/>
  <c r="I31" i="1"/>
  <c r="J31" i="1" s="1"/>
  <c r="G31" i="1"/>
  <c r="F31" i="1"/>
  <c r="L30" i="1"/>
  <c r="M30" i="1" s="1"/>
  <c r="I30" i="1"/>
  <c r="J30" i="1" s="1"/>
  <c r="F30" i="1"/>
  <c r="G30" i="1" s="1"/>
  <c r="L29" i="1"/>
  <c r="M29" i="1" s="1"/>
  <c r="I29" i="1"/>
  <c r="J29" i="1" s="1"/>
  <c r="F29" i="1"/>
  <c r="G29" i="1" s="1"/>
  <c r="L28" i="1"/>
  <c r="M28" i="1" s="1"/>
  <c r="I28" i="1"/>
  <c r="J28" i="1" s="1"/>
  <c r="F28" i="1"/>
  <c r="G28" i="1" s="1"/>
  <c r="L27" i="1"/>
  <c r="M27" i="1" s="1"/>
  <c r="I27" i="1"/>
  <c r="J27" i="1" s="1"/>
  <c r="G27" i="1"/>
  <c r="F27" i="1"/>
  <c r="L26" i="1"/>
  <c r="K26" i="1"/>
  <c r="I26" i="1"/>
  <c r="H26" i="1"/>
  <c r="F26" i="1"/>
  <c r="G26" i="1" s="1"/>
  <c r="E26" i="1"/>
  <c r="L25" i="1"/>
  <c r="M25" i="1" s="1"/>
  <c r="I25" i="1"/>
  <c r="J25" i="1" s="1"/>
  <c r="F25" i="1"/>
  <c r="G25" i="1" s="1"/>
  <c r="I24" i="1"/>
  <c r="J24" i="1" s="1"/>
  <c r="L23" i="1"/>
  <c r="M23" i="1" s="1"/>
  <c r="F23" i="1"/>
  <c r="G23" i="1" s="1"/>
  <c r="L21" i="1"/>
  <c r="M21" i="1" s="1"/>
  <c r="I21" i="1"/>
  <c r="J21" i="1" s="1"/>
  <c r="G21" i="1"/>
  <c r="F21" i="1"/>
  <c r="L20" i="1"/>
  <c r="M20" i="1" s="1"/>
  <c r="I20" i="1"/>
  <c r="J20" i="1" s="1"/>
  <c r="F20" i="1"/>
  <c r="G20" i="1" s="1"/>
  <c r="L19" i="1"/>
  <c r="M19" i="1" s="1"/>
  <c r="I19" i="1"/>
  <c r="J19" i="1" s="1"/>
  <c r="F19" i="1"/>
  <c r="G19" i="1" s="1"/>
  <c r="L18" i="1"/>
  <c r="M18" i="1" s="1"/>
  <c r="I18" i="1"/>
  <c r="J18" i="1" s="1"/>
  <c r="F18" i="1"/>
  <c r="G18" i="1" s="1"/>
  <c r="L17" i="1"/>
  <c r="M17" i="1" s="1"/>
  <c r="I17" i="1"/>
  <c r="J17" i="1" s="1"/>
  <c r="F17" i="1"/>
  <c r="G17" i="1" s="1"/>
  <c r="L16" i="1"/>
  <c r="M16" i="1" s="1"/>
  <c r="I16" i="1"/>
  <c r="J16" i="1" s="1"/>
  <c r="F16" i="1"/>
  <c r="G16" i="1" s="1"/>
  <c r="I15" i="1"/>
  <c r="J15" i="1" s="1"/>
  <c r="L14" i="1"/>
  <c r="M14" i="1" s="1"/>
  <c r="F14" i="1"/>
  <c r="G14" i="1" s="1"/>
  <c r="L12" i="1"/>
  <c r="M12" i="1" s="1"/>
  <c r="I12" i="1"/>
  <c r="J12" i="1" s="1"/>
  <c r="F12" i="1"/>
  <c r="G12" i="1" s="1"/>
  <c r="L11" i="1"/>
  <c r="M11" i="1" s="1"/>
  <c r="I10" i="1"/>
  <c r="J10" i="1" s="1"/>
  <c r="F9" i="1"/>
  <c r="G9" i="1" s="1"/>
  <c r="J26" i="1" l="1"/>
  <c r="G48" i="1"/>
  <c r="M26" i="1"/>
  <c r="M48" i="1" s="1"/>
  <c r="I38" i="1"/>
  <c r="L38" i="1"/>
  <c r="J51" i="1"/>
  <c r="F38" i="1"/>
  <c r="G49" i="1"/>
  <c r="G50" i="1"/>
  <c r="J48" i="1"/>
  <c r="J49" i="1" l="1"/>
  <c r="J50" i="1"/>
  <c r="G54" i="1"/>
  <c r="M50" i="1"/>
  <c r="M49" i="1"/>
  <c r="G55" i="1" l="1"/>
  <c r="G56" i="1" s="1"/>
  <c r="M54" i="1"/>
  <c r="M55" i="1" s="1"/>
  <c r="J54" i="1"/>
  <c r="G58" i="1" l="1"/>
  <c r="G57" i="1"/>
  <c r="G59" i="1" s="1"/>
  <c r="G60" i="1" s="1"/>
  <c r="J55" i="1"/>
  <c r="J56" i="1" s="1"/>
  <c r="M56" i="1"/>
  <c r="J58" i="1" l="1"/>
  <c r="J57" i="1"/>
  <c r="J59" i="1" s="1"/>
  <c r="J60" i="1" s="1"/>
  <c r="M58" i="1"/>
  <c r="M57" i="1"/>
  <c r="M59" i="1" s="1"/>
  <c r="M60" i="1" s="1"/>
</calcChain>
</file>

<file path=xl/comments1.xml><?xml version="1.0" encoding="utf-8"?>
<comments xmlns="http://schemas.openxmlformats.org/spreadsheetml/2006/main">
  <authors>
    <author>Barun Chakraborty</author>
  </authors>
  <commentList>
    <comment ref="B54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Transport charges upto 50 Kms average lead from area stores to construction camp including site Transport (Trans. Schedule T-1) </t>
        </r>
      </text>
    </comment>
  </commentList>
</comments>
</file>

<file path=xl/sharedStrings.xml><?xml version="1.0" encoding="utf-8"?>
<sst xmlns="http://schemas.openxmlformats.org/spreadsheetml/2006/main" count="116" uniqueCount="79">
  <si>
    <t>COST SCHEDULE - A-3</t>
  </si>
  <si>
    <t>1 KM OF 33 kV LINE ON PCC POLES  / H-BEAM SUPPORT WITH MAXIMUM SPAN OF 100 METERS USING DOG CONDUCTOR</t>
  </si>
  <si>
    <t>2020-21</t>
  </si>
  <si>
    <t>S No</t>
  </si>
  <si>
    <t>PARTICULARS</t>
  </si>
  <si>
    <t xml:space="preserve">New SAP Bin Code </t>
  </si>
  <si>
    <t>Unit</t>
  </si>
  <si>
    <t>280 Kg; 9.1 Mtr long PCC Pole</t>
  </si>
  <si>
    <t>"H" Beam 152x152 mm 37.1 Kg/Mtr 13.0 Mtr</t>
  </si>
  <si>
    <t>365 Kg 11 Mtr long PCC Pole</t>
  </si>
  <si>
    <t>Qty</t>
  </si>
  <si>
    <t>Rate</t>
  </si>
  <si>
    <t xml:space="preserve">Amount </t>
  </si>
  <si>
    <t xml:space="preserve">280 Kg; 9.1 Mtr long PCC Pole </t>
  </si>
  <si>
    <t>No</t>
  </si>
  <si>
    <t xml:space="preserve">H-Beam 152x152 mm 37.1 Kg/Mtr 13 M (482.30Kg) x 10 No = 4823 Kgs </t>
  </si>
  <si>
    <t>Kg</t>
  </si>
  <si>
    <t xml:space="preserve">365 Kg; 11 Mtr long PCC Pole </t>
  </si>
  <si>
    <t>33 kV "V" Cross arm 75x75x6 mm</t>
  </si>
  <si>
    <t xml:space="preserve">Back Clamp for Cross Arm </t>
  </si>
  <si>
    <t>(i) Stay Clamp For PCC Pole</t>
  </si>
  <si>
    <t>Pair</t>
  </si>
  <si>
    <t xml:space="preserve">(ii) Stay Clamp For H-Beam Pole </t>
  </si>
  <si>
    <t>33 kV Top Clamps</t>
  </si>
  <si>
    <t>Earthing Set (Coil earth as per Drg. No. g/007)</t>
  </si>
  <si>
    <t>33 kV Polymeric Pin insulator with Pin</t>
  </si>
  <si>
    <t>DOG ACSR Conductor (100 Sqmm, Al. Eq) with 3% sag</t>
  </si>
  <si>
    <t>Mtr</t>
  </si>
  <si>
    <t xml:space="preserve">Jointing Sleeves (suitable for 100 Sqmm, Al. Eq. ACSR cond.)   </t>
  </si>
  <si>
    <t>Stay set 20 mm</t>
  </si>
  <si>
    <t xml:space="preserve">Stay Clamp </t>
  </si>
  <si>
    <t>(i) Stay Clamp for PCC Pole</t>
  </si>
  <si>
    <t>(ii) Stay Clamp for "H" Beam</t>
  </si>
  <si>
    <t>Stay Wire 7/8 SWG @ 8.5 kg Per stay</t>
  </si>
  <si>
    <t>Concreting of H-Beam supports @ 0.6 cmt. Per pole and @ 0.3 Cmt per stay and @ 0.05 cmt per pole for base padding for PCC / H- Beam pole  (1:3:6)</t>
  </si>
  <si>
    <t>Cmt</t>
  </si>
  <si>
    <t>Material cost including GST and labour.</t>
  </si>
  <si>
    <t xml:space="preserve">Red Oxide Paint </t>
  </si>
  <si>
    <t>Ltr</t>
  </si>
  <si>
    <t xml:space="preserve">Aluminium Paint </t>
  </si>
  <si>
    <t>Barbed Wire (@ 2 Kg/Pole)</t>
  </si>
  <si>
    <t xml:space="preserve">Danger Boards </t>
  </si>
  <si>
    <t xml:space="preserve">Binding wire and tape    </t>
  </si>
  <si>
    <t>M.S. Nuts and Bolts</t>
  </si>
  <si>
    <t>16x40 mm</t>
  </si>
  <si>
    <t>16x65 mm</t>
  </si>
  <si>
    <t>16x90 mm</t>
  </si>
  <si>
    <t>16x140 mm</t>
  </si>
  <si>
    <t>16x160 mm</t>
  </si>
  <si>
    <t xml:space="preserve"> Guarding</t>
  </si>
  <si>
    <t xml:space="preserve">(i) GI Wire 6 SWG </t>
  </si>
  <si>
    <t xml:space="preserve">(ii) GI Wire 8 SWG </t>
  </si>
  <si>
    <t xml:space="preserve">(iii) 33 kV Guarding Channel </t>
  </si>
  <si>
    <t>Set</t>
  </si>
  <si>
    <t>(iv) Stay Clamp Set</t>
  </si>
  <si>
    <t>(v) M.S. Nut &amp; Bolt 16x140 mm</t>
  </si>
  <si>
    <t xml:space="preserve">Kg </t>
  </si>
  <si>
    <t xml:space="preserve">(vi) I-Bolt Big Size </t>
  </si>
  <si>
    <t>(vii) Stay set 20 mm complete</t>
  </si>
  <si>
    <t>(viii) Stay wire 7/8 SWG &amp; 8.5 Kg/ stay</t>
  </si>
  <si>
    <t>(ix) M.S.Nuts &amp; Bolts 16x90 mm.</t>
  </si>
  <si>
    <t>SUB TOTAL-1 (Material cost including GST)</t>
  </si>
  <si>
    <t>Material cost excluding GST (Sub Total-1/1.18)</t>
  </si>
  <si>
    <t>Incidental Charges @ 7.5% on Sub-Total-1 : -</t>
  </si>
  <si>
    <t>Labour charges for concreting</t>
  </si>
  <si>
    <t>Back filling of PCC Pole with boulders @ 0.35 Cmt per pole</t>
  </si>
  <si>
    <t>Labour charges as per Schedule No.- AL-3</t>
  </si>
  <si>
    <t>--</t>
  </si>
  <si>
    <t>Transport charges @ 4% on Column no. 23</t>
  </si>
  <si>
    <t>NAME CHANGED</t>
  </si>
  <si>
    <t>Overhead Charges @ 12.5% [Market Fluctuation, Service Tax, Contractor's profit etc.] on Row - 22, 24, 25, 26, 27, 28</t>
  </si>
  <si>
    <t>Total Estimated Cost excluding GST (Row 23, 24, 25, 26, 27, 28, 29)</t>
  </si>
  <si>
    <t>Applicable CGST @ 9% on Row 30</t>
  </si>
  <si>
    <t>Applicable SGST @ 9% on Row 30</t>
  </si>
  <si>
    <t>Total Estimated Cost including GST (Row 30+31+32)</t>
  </si>
  <si>
    <t xml:space="preserve">Total Estimated Cost including GST (Rounded off) </t>
  </si>
  <si>
    <t>Note:</t>
  </si>
  <si>
    <t>Schedule A-2 (B) is to be supplemented with every 1.0 Km of 33 kV line.</t>
  </si>
  <si>
    <t>All the rates are with considering price variation clause.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</si>
</sst>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0" borderId="0" xfId="0" applyNumberFormat="1" applyFill="1" applyAlignment="1">
      <alignment horizont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0" xfId="0" applyNumberFormat="1" applyFill="1" applyAlignment="1">
      <alignment wrapText="1"/>
    </xf>
    <xf numFmtId="49" fontId="4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vertical="top" wrapText="1"/>
    </xf>
    <xf numFmtId="0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horizontal="right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49" fontId="5" fillId="0" borderId="1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top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2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A,%20B,%20C,%20D%20&amp;%20E%20for%20SoR%202020-21%20on%2008.12.2020%20at%2018.22%20H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ATIVE"/>
      <sheetName val="SOR RATE"/>
      <sheetName val="A-1"/>
      <sheetName val="A-2 (A)"/>
      <sheetName val="A-2 (B)"/>
      <sheetName val="A-3"/>
      <sheetName val="A-3 (A)"/>
      <sheetName val="A-3 (B)"/>
      <sheetName val="A-4"/>
      <sheetName val="A-5"/>
      <sheetName val="A-6"/>
      <sheetName val="A-7"/>
      <sheetName val="A-8"/>
      <sheetName val="A-9"/>
      <sheetName val="A-10"/>
      <sheetName val="A-11"/>
      <sheetName val="B-1"/>
      <sheetName val="B-2"/>
      <sheetName val="B-3"/>
      <sheetName val="B-4"/>
      <sheetName val="B-5"/>
      <sheetName val="B-6"/>
      <sheetName val="B-8"/>
      <sheetName val="B-9"/>
      <sheetName val="C-1"/>
      <sheetName val="C-2"/>
      <sheetName val="C-3"/>
      <sheetName val="C-3 (A)"/>
      <sheetName val="C-3 (B)"/>
      <sheetName val="C-3 (C)"/>
      <sheetName val="C-3 (D)"/>
      <sheetName val="C-3 (E)"/>
      <sheetName val="C-4"/>
      <sheetName val="C-5"/>
      <sheetName val="C-6"/>
      <sheetName val="C-7(A-1)"/>
      <sheetName val="C-7(A-2)"/>
      <sheetName val="C-7(B-1)"/>
      <sheetName val="C-7 (B-1) A"/>
      <sheetName val="C-7 (B-1) B"/>
      <sheetName val="C-7(B-2)"/>
      <sheetName val="C-8"/>
      <sheetName val="C-9"/>
      <sheetName val="C-9 (A)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  <sheetName val="Sheet2"/>
    </sheetNames>
    <sheetDataSet>
      <sheetData sheetId="0"/>
      <sheetData sheetId="1"/>
      <sheetData sheetId="2">
        <row r="1">
          <cell r="B1" t="str">
            <v>RATE OF STOCK MATERIALS IN SoR OF 2020-21</v>
          </cell>
        </row>
        <row r="2">
          <cell r="B2" t="str">
            <v>RATE OF ALL MATERIALS ARE INCLUSIVE OF G.S.T. UNLESS MENTIONED SPECIFICALLY IN REMARKS COLUMN</v>
          </cell>
        </row>
        <row r="3">
          <cell r="A3" t="str">
            <v xml:space="preserve">Material Code </v>
          </cell>
          <cell r="B3" t="str">
            <v>Description</v>
          </cell>
          <cell r="C3" t="str">
            <v>Unit</v>
          </cell>
          <cell r="D3" t="str">
            <v>Unit rate for 2020-21</v>
          </cell>
        </row>
        <row r="4">
          <cell r="A4">
            <v>7130200201</v>
          </cell>
          <cell r="B4" t="str">
            <v>1:1.5:3 Ratio</v>
          </cell>
          <cell r="C4" t="str">
            <v>Cmt</v>
          </cell>
          <cell r="D4">
            <v>4072.99</v>
          </cell>
        </row>
        <row r="5">
          <cell r="A5">
            <v>7130200202</v>
          </cell>
          <cell r="B5" t="str">
            <v>1:3:6 Ratio</v>
          </cell>
          <cell r="C5" t="str">
            <v>Cmt</v>
          </cell>
          <cell r="D5">
            <v>2970</v>
          </cell>
        </row>
        <row r="6">
          <cell r="A6">
            <v>7130200204</v>
          </cell>
          <cell r="B6" t="str">
            <v>Route &amp; joint indicating stone with M.S. anchor rod</v>
          </cell>
          <cell r="C6" t="str">
            <v>Nos.</v>
          </cell>
          <cell r="D6">
            <v>182.51</v>
          </cell>
        </row>
        <row r="7">
          <cell r="A7">
            <v>7130200401</v>
          </cell>
          <cell r="B7" t="str">
            <v>Cement in 50 kg bags</v>
          </cell>
          <cell r="C7" t="str">
            <v>Bags</v>
          </cell>
          <cell r="D7">
            <v>238.08</v>
          </cell>
        </row>
        <row r="8">
          <cell r="A8">
            <v>7130201343</v>
          </cell>
          <cell r="B8" t="str">
            <v>Cable covering tiles 250x250x40 mm</v>
          </cell>
          <cell r="C8" t="str">
            <v>Each</v>
          </cell>
          <cell r="D8">
            <v>33</v>
          </cell>
        </row>
        <row r="9">
          <cell r="A9">
            <v>7130210809</v>
          </cell>
          <cell r="B9" t="str">
            <v>Aluminium Paint</v>
          </cell>
          <cell r="C9" t="str">
            <v>Ltr.</v>
          </cell>
          <cell r="D9">
            <v>337.79</v>
          </cell>
        </row>
        <row r="10">
          <cell r="A10">
            <v>7130211121</v>
          </cell>
          <cell r="B10" t="str">
            <v>Grey Enamel Paint smoke/battle ship</v>
          </cell>
          <cell r="C10" t="str">
            <v>Ltr</v>
          </cell>
          <cell r="D10">
            <v>259.08</v>
          </cell>
        </row>
        <row r="11">
          <cell r="A11">
            <v>7130211158</v>
          </cell>
          <cell r="B11" t="str">
            <v>Red Oxide Paint</v>
          </cell>
          <cell r="C11" t="str">
            <v>Ltr.</v>
          </cell>
          <cell r="D11">
            <v>151.18</v>
          </cell>
        </row>
        <row r="12">
          <cell r="A12">
            <v>7130300025</v>
          </cell>
          <cell r="B12" t="str">
            <v>LT 3 phase 5 Wire Aerial Bunched Cable of Size 3X70+1x16+1x50</v>
          </cell>
          <cell r="C12" t="str">
            <v>km</v>
          </cell>
          <cell r="D12">
            <v>155583.69</v>
          </cell>
        </row>
        <row r="13">
          <cell r="A13">
            <v>7130310007</v>
          </cell>
          <cell r="B13" t="str">
            <v>70 Sqmm.</v>
          </cell>
          <cell r="C13" t="str">
            <v>Km.</v>
          </cell>
          <cell r="D13">
            <v>50954.95</v>
          </cell>
        </row>
        <row r="14">
          <cell r="A14">
            <v>7130310008</v>
          </cell>
          <cell r="B14" t="str">
            <v>120 Sqmm.</v>
          </cell>
          <cell r="C14" t="str">
            <v>Km.</v>
          </cell>
          <cell r="D14">
            <v>89898.08</v>
          </cell>
        </row>
        <row r="15">
          <cell r="A15">
            <v>7130310020</v>
          </cell>
          <cell r="B15" t="str">
            <v>3x400 Sq.mm.</v>
          </cell>
          <cell r="C15" t="str">
            <v>km</v>
          </cell>
          <cell r="D15">
            <v>2205469.91</v>
          </cell>
        </row>
        <row r="16">
          <cell r="A16">
            <v>7130310021</v>
          </cell>
          <cell r="B16" t="str">
            <v>35 Sqmm.</v>
          </cell>
          <cell r="C16" t="str">
            <v>Km.</v>
          </cell>
          <cell r="D16">
            <v>27670.91</v>
          </cell>
        </row>
        <row r="17">
          <cell r="A17">
            <v>7130310022</v>
          </cell>
          <cell r="B17" t="str">
            <v>50 Sqmm.</v>
          </cell>
          <cell r="C17" t="str">
            <v>Km.</v>
          </cell>
          <cell r="D17">
            <v>34866.699999999997</v>
          </cell>
        </row>
        <row r="18">
          <cell r="A18">
            <v>7130310031</v>
          </cell>
          <cell r="B18" t="str">
            <v>LT 3 phase 5 Wire Aerial Bunched Cable of Size 3X16+1X16+1x25</v>
          </cell>
          <cell r="C18" t="str">
            <v>km</v>
          </cell>
          <cell r="D18">
            <v>62452.44</v>
          </cell>
        </row>
        <row r="19">
          <cell r="A19">
            <v>7130310032</v>
          </cell>
          <cell r="B19" t="str">
            <v>LT 3 phase 5 Wire Aerial Bunched Cable of Size 3X25+1X16+1x25</v>
          </cell>
          <cell r="C19" t="str">
            <v>km</v>
          </cell>
          <cell r="D19">
            <v>71551.91</v>
          </cell>
        </row>
        <row r="20">
          <cell r="A20">
            <v>7130310033</v>
          </cell>
          <cell r="B20" t="str">
            <v>LT 3 phase 5 Wire Aerial Bunched Cable of Size 3X35+1x16+1x25</v>
          </cell>
          <cell r="C20" t="str">
            <v>km</v>
          </cell>
          <cell r="D20">
            <v>87860.5</v>
          </cell>
        </row>
        <row r="21">
          <cell r="A21">
            <v>7130310038</v>
          </cell>
          <cell r="B21" t="str">
            <v>2.5 Sqmm.</v>
          </cell>
          <cell r="C21" t="str">
            <v>Per Mtr.</v>
          </cell>
          <cell r="D21">
            <v>7.07</v>
          </cell>
        </row>
        <row r="22">
          <cell r="A22">
            <v>7130310039</v>
          </cell>
          <cell r="B22" t="str">
            <v>6.0 Sqmm.</v>
          </cell>
          <cell r="C22" t="str">
            <v>Per Mtr.</v>
          </cell>
          <cell r="D22">
            <v>29.82</v>
          </cell>
        </row>
        <row r="23">
          <cell r="A23">
            <v>7130310040</v>
          </cell>
          <cell r="B23" t="str">
            <v>10 Sq.mm.</v>
          </cell>
          <cell r="C23" t="str">
            <v>Per Mtr.</v>
          </cell>
          <cell r="D23">
            <v>61.79</v>
          </cell>
        </row>
        <row r="24">
          <cell r="A24">
            <v>7130310041</v>
          </cell>
          <cell r="B24" t="str">
            <v>150 Sqmm.</v>
          </cell>
          <cell r="C24" t="str">
            <v>Km.</v>
          </cell>
          <cell r="D24">
            <v>100475.81</v>
          </cell>
        </row>
        <row r="25">
          <cell r="A25">
            <v>7130310042</v>
          </cell>
          <cell r="B25" t="str">
            <v>16.0 Sqmm.</v>
          </cell>
          <cell r="C25" t="str">
            <v>km</v>
          </cell>
          <cell r="D25">
            <v>40342.76</v>
          </cell>
        </row>
        <row r="26">
          <cell r="A26">
            <v>7130310044</v>
          </cell>
          <cell r="B26" t="str">
            <v>10 Sq.mm.</v>
          </cell>
          <cell r="C26" t="str">
            <v>km</v>
          </cell>
          <cell r="D26">
            <v>55178.13</v>
          </cell>
        </row>
        <row r="27">
          <cell r="A27">
            <v>7130310048</v>
          </cell>
          <cell r="B27" t="str">
            <v>25 Sq.mm.</v>
          </cell>
          <cell r="C27" t="str">
            <v>km</v>
          </cell>
          <cell r="D27">
            <v>87690.86</v>
          </cell>
        </row>
        <row r="28">
          <cell r="A28">
            <v>7130310049</v>
          </cell>
          <cell r="B28" t="str">
            <v>120 Sq.mm.</v>
          </cell>
          <cell r="C28" t="str">
            <v>km</v>
          </cell>
        </row>
        <row r="29">
          <cell r="A29">
            <v>7130310050</v>
          </cell>
          <cell r="B29" t="str">
            <v xml:space="preserve">400 Sqmm. </v>
          </cell>
          <cell r="C29" t="str">
            <v>km</v>
          </cell>
        </row>
        <row r="30">
          <cell r="A30">
            <v>7130310051</v>
          </cell>
          <cell r="B30" t="str">
            <v>3x95 Sq.mm.</v>
          </cell>
          <cell r="C30" t="str">
            <v>km</v>
          </cell>
          <cell r="D30">
            <v>944388.73</v>
          </cell>
        </row>
        <row r="31">
          <cell r="A31">
            <v>7130310052</v>
          </cell>
          <cell r="B31" t="str">
            <v>3x150 Sq.mm.</v>
          </cell>
          <cell r="C31" t="str">
            <v>km</v>
          </cell>
          <cell r="D31">
            <v>1159291.05</v>
          </cell>
        </row>
        <row r="32">
          <cell r="A32">
            <v>7130310053</v>
          </cell>
          <cell r="B32" t="str">
            <v>3x185 Sq.mm.</v>
          </cell>
          <cell r="C32" t="str">
            <v>km</v>
          </cell>
          <cell r="D32">
            <v>1325023.33</v>
          </cell>
        </row>
        <row r="33">
          <cell r="A33">
            <v>7130310054</v>
          </cell>
          <cell r="B33" t="str">
            <v>3x240 Sq.mm.</v>
          </cell>
          <cell r="C33" t="str">
            <v>km</v>
          </cell>
          <cell r="D33">
            <v>1684904.07</v>
          </cell>
        </row>
        <row r="34">
          <cell r="A34">
            <v>7130310055</v>
          </cell>
          <cell r="B34" t="str">
            <v>33 kV AB Cable Straight thru' joint kit suitable for 35-70 sqmm</v>
          </cell>
          <cell r="C34" t="str">
            <v>Set</v>
          </cell>
          <cell r="D34">
            <v>18950.72</v>
          </cell>
        </row>
        <row r="35">
          <cell r="A35">
            <v>7130310056</v>
          </cell>
          <cell r="B35" t="str">
            <v>33 kV AB Cable Straight thru' joint kit suitable for 95-120 sqmm</v>
          </cell>
          <cell r="C35" t="str">
            <v>Set</v>
          </cell>
          <cell r="D35">
            <v>27072.45</v>
          </cell>
        </row>
        <row r="36">
          <cell r="A36">
            <v>7130310057</v>
          </cell>
          <cell r="B36" t="str">
            <v xml:space="preserve">11 kV 3 phase Aerial Bunched Cable 3x35 + 35 Sq mm </v>
          </cell>
          <cell r="C36" t="str">
            <v>km</v>
          </cell>
          <cell r="D36">
            <v>440140</v>
          </cell>
        </row>
        <row r="37">
          <cell r="A37">
            <v>7130310058</v>
          </cell>
          <cell r="B37" t="str">
            <v xml:space="preserve">11 kV 3 phase Aerial Bunched Cable 3x70 + 70 Sq mm </v>
          </cell>
          <cell r="C37" t="str">
            <v>km</v>
          </cell>
          <cell r="D37">
            <v>545160</v>
          </cell>
        </row>
        <row r="38">
          <cell r="A38">
            <v>7130310059</v>
          </cell>
          <cell r="B38" t="str">
            <v xml:space="preserve">11 kV 3 phase Aerial Bunched Cable 3x95 + 95 Sq mm </v>
          </cell>
          <cell r="C38" t="str">
            <v>km</v>
          </cell>
          <cell r="D38">
            <v>623040</v>
          </cell>
        </row>
        <row r="39">
          <cell r="A39">
            <v>7130310060</v>
          </cell>
          <cell r="B39" t="str">
            <v xml:space="preserve">11 kV 3 phase Aerial Bunched Cable 3x120 + 120 Sq mm </v>
          </cell>
          <cell r="C39" t="str">
            <v>km</v>
          </cell>
          <cell r="D39">
            <v>763460</v>
          </cell>
        </row>
        <row r="40">
          <cell r="A40">
            <v>7130310061</v>
          </cell>
          <cell r="B40" t="str">
            <v>11 kV AB Cable Straight thru' joint kit suitable for 35-70 sqmm</v>
          </cell>
          <cell r="C40" t="str">
            <v>Set</v>
          </cell>
          <cell r="D40">
            <v>4136.07</v>
          </cell>
        </row>
        <row r="41">
          <cell r="A41">
            <v>7130310062</v>
          </cell>
          <cell r="B41" t="str">
            <v>11 kV AB Cable Straight thru' joint kit suitable for 95-120 sqmm</v>
          </cell>
          <cell r="C41" t="str">
            <v>Set</v>
          </cell>
          <cell r="D41">
            <v>4352.5600000000004</v>
          </cell>
        </row>
        <row r="42">
          <cell r="A42">
            <v>7130310063</v>
          </cell>
          <cell r="B42" t="str">
            <v>LT 1 phase 3 Wire Aerial Bunched Cable of Size 1X25+1X16+1x25</v>
          </cell>
          <cell r="C42" t="str">
            <v>km</v>
          </cell>
          <cell r="D42">
            <v>39223.339999999997</v>
          </cell>
        </row>
        <row r="43">
          <cell r="A43">
            <v>7130310065</v>
          </cell>
          <cell r="B43" t="str">
            <v>LT 3 phase 5 Wire Aerial Bunched Cable of Size 3X50+1x16+1x35</v>
          </cell>
          <cell r="C43" t="str">
            <v>km</v>
          </cell>
          <cell r="D43">
            <v>112447.19</v>
          </cell>
        </row>
        <row r="44">
          <cell r="A44">
            <v>7130310066</v>
          </cell>
          <cell r="B44" t="str">
            <v>LT 3 phase 5 Wire Aerial Bunched Cable of Size 3X50+1X25+1x35</v>
          </cell>
          <cell r="C44" t="str">
            <v>km</v>
          </cell>
          <cell r="D44">
            <v>109962.96</v>
          </cell>
        </row>
        <row r="45">
          <cell r="A45">
            <v>7130310070</v>
          </cell>
          <cell r="B45" t="str">
            <v>LT 3 phase 4 Wire Aerial Bunched Cable of Size 3X16+1x25</v>
          </cell>
          <cell r="C45" t="str">
            <v>km</v>
          </cell>
          <cell r="D45">
            <v>47723.59</v>
          </cell>
        </row>
        <row r="46">
          <cell r="A46">
            <v>7130310073</v>
          </cell>
          <cell r="B46" t="str">
            <v>LT 3 phase 4 Wire Aerial Bunched Cable of Size 3X25+1x25</v>
          </cell>
          <cell r="C46" t="str">
            <v>km</v>
          </cell>
          <cell r="D46">
            <v>51193.82</v>
          </cell>
        </row>
        <row r="47">
          <cell r="A47">
            <v>7130310075</v>
          </cell>
          <cell r="B47" t="str">
            <v>3x240 Sq.mm.</v>
          </cell>
          <cell r="C47" t="str">
            <v>km</v>
          </cell>
          <cell r="D47">
            <v>2018156.83</v>
          </cell>
        </row>
        <row r="48">
          <cell r="A48">
            <v>7130310076</v>
          </cell>
          <cell r="B48" t="str">
            <v>70 Sq.mm</v>
          </cell>
          <cell r="C48" t="str">
            <v>km</v>
          </cell>
          <cell r="D48">
            <v>538584.18999999994</v>
          </cell>
        </row>
        <row r="49">
          <cell r="A49">
            <v>7130310077</v>
          </cell>
          <cell r="B49" t="str">
            <v>95 Sq.mm</v>
          </cell>
          <cell r="C49" t="str">
            <v>km</v>
          </cell>
          <cell r="D49">
            <v>548313.68000000005</v>
          </cell>
        </row>
        <row r="50">
          <cell r="A50">
            <v>7130310078</v>
          </cell>
          <cell r="B50" t="str">
            <v>120 Sq.mm</v>
          </cell>
          <cell r="C50" t="str">
            <v>km</v>
          </cell>
          <cell r="D50">
            <v>817646.19</v>
          </cell>
        </row>
        <row r="51">
          <cell r="A51">
            <v>7130310079</v>
          </cell>
          <cell r="B51" t="str">
            <v>240 Sq.mm</v>
          </cell>
          <cell r="C51" t="str">
            <v>km</v>
          </cell>
          <cell r="D51">
            <v>990668.03</v>
          </cell>
        </row>
        <row r="52">
          <cell r="A52">
            <v>7130310080</v>
          </cell>
          <cell r="B52" t="str">
            <v>400 Sq.mm</v>
          </cell>
          <cell r="C52" t="str">
            <v>km</v>
          </cell>
          <cell r="D52">
            <v>1526364.83</v>
          </cell>
        </row>
        <row r="53">
          <cell r="A53">
            <v>7130310082</v>
          </cell>
          <cell r="B53" t="str">
            <v>PVC Insulated 1100 Volts grade Aluminium Twin Core Single Phase 4.0 sq.mm. Unarmoured service cable.</v>
          </cell>
          <cell r="C53" t="str">
            <v>Per Mtr.</v>
          </cell>
          <cell r="D53">
            <v>15.06</v>
          </cell>
        </row>
        <row r="54">
          <cell r="A54">
            <v>7130310083</v>
          </cell>
          <cell r="B54" t="str">
            <v>PVC Insulated 1100 Volts grade 70 SQMM, 4 CORE, ARMOURED AL. CABLE</v>
          </cell>
          <cell r="C54" t="str">
            <v>km</v>
          </cell>
          <cell r="D54">
            <v>325012.15000000002</v>
          </cell>
        </row>
        <row r="55">
          <cell r="A55">
            <v>7130310084</v>
          </cell>
          <cell r="B55" t="str">
            <v>PVC Insulated 1100 Volts grade 95 SQMM, 4 CORE, ARMOURED AL. CABLE</v>
          </cell>
          <cell r="C55" t="str">
            <v>km</v>
          </cell>
          <cell r="D55">
            <v>396305.14</v>
          </cell>
        </row>
        <row r="56">
          <cell r="A56">
            <v>7130310085</v>
          </cell>
          <cell r="B56" t="str">
            <v>PVC Insulated 1100 Volts grade 150 SQMM, 4 CORE, ARMOURED AL. CABLE</v>
          </cell>
          <cell r="C56" t="str">
            <v>km</v>
          </cell>
          <cell r="D56">
            <v>598301.93999999994</v>
          </cell>
        </row>
        <row r="57">
          <cell r="A57">
            <v>7130310086</v>
          </cell>
          <cell r="B57" t="str">
            <v>PVC Insulated 1100 Volts grade 300 SQMM, 4 CORE, ARMOURED AL. CABLE</v>
          </cell>
          <cell r="C57" t="str">
            <v>km</v>
          </cell>
          <cell r="D57">
            <v>1142784.6599999999</v>
          </cell>
        </row>
        <row r="58">
          <cell r="A58">
            <v>7130310087</v>
          </cell>
          <cell r="B58" t="str">
            <v>PVC Insulated 1100 Volts grade 400 SQMM, 4 CORE, ARMOURED AL. CABLE</v>
          </cell>
          <cell r="C58" t="str">
            <v>km</v>
          </cell>
          <cell r="D58">
            <v>1452419.89</v>
          </cell>
        </row>
        <row r="59">
          <cell r="A59">
            <v>7130310088</v>
          </cell>
          <cell r="B59" t="str">
            <v>33 kV AB Cable Straight thru' joint kit suitable for 185 sqmm</v>
          </cell>
          <cell r="C59" t="str">
            <v>Set</v>
          </cell>
          <cell r="D59">
            <v>35997.06</v>
          </cell>
        </row>
        <row r="60">
          <cell r="A60">
            <v>7130310089</v>
          </cell>
          <cell r="B60" t="str">
            <v>33 kV XLPE UG Cable Straight through heat shrinkable cable jointing kit with lugs for 3 core 120-240 sq mm XLPE cable</v>
          </cell>
          <cell r="C60" t="str">
            <v>Set</v>
          </cell>
          <cell r="D60">
            <v>58922.67</v>
          </cell>
        </row>
        <row r="61">
          <cell r="A61">
            <v>7130310090</v>
          </cell>
          <cell r="B61" t="str">
            <v>33 kV XLPE UG Cable Straight through heat shrinkable cable jointing kit with lugs for 3 core 300-400 sq mm XLPE cable</v>
          </cell>
          <cell r="C61" t="str">
            <v>No</v>
          </cell>
          <cell r="D61">
            <v>65983.05</v>
          </cell>
        </row>
        <row r="62">
          <cell r="A62">
            <v>7130310652</v>
          </cell>
          <cell r="B62" t="str">
            <v>2 Core (UNARMOURED)</v>
          </cell>
          <cell r="C62" t="str">
            <v>Km.</v>
          </cell>
          <cell r="D62">
            <v>36898.370000000003</v>
          </cell>
        </row>
        <row r="63">
          <cell r="A63">
            <v>7130310652</v>
          </cell>
          <cell r="B63" t="str">
            <v>2 Core (ARMOURED)</v>
          </cell>
          <cell r="C63" t="str">
            <v>Km.</v>
          </cell>
        </row>
        <row r="64">
          <cell r="A64">
            <v>7130310654</v>
          </cell>
          <cell r="B64" t="str">
            <v>4 Core (UNARMOURED)</v>
          </cell>
          <cell r="C64" t="str">
            <v>Km.</v>
          </cell>
          <cell r="D64">
            <v>64162.75</v>
          </cell>
        </row>
        <row r="65">
          <cell r="A65">
            <v>7130310654</v>
          </cell>
          <cell r="B65" t="str">
            <v>4 Core (ARMOURED)</v>
          </cell>
          <cell r="C65" t="str">
            <v>Km.</v>
          </cell>
        </row>
        <row r="66">
          <cell r="A66">
            <v>7130310658</v>
          </cell>
          <cell r="B66" t="str">
            <v>8 Core (UNARMOURED)</v>
          </cell>
          <cell r="C66" t="str">
            <v>Km.</v>
          </cell>
          <cell r="D66">
            <v>121935.1</v>
          </cell>
        </row>
        <row r="67">
          <cell r="A67">
            <v>7130310681</v>
          </cell>
          <cell r="B67" t="str">
            <v>10 Core (UNARMOURED)</v>
          </cell>
          <cell r="C67" t="str">
            <v>Km.</v>
          </cell>
          <cell r="D67">
            <v>152383.57999999999</v>
          </cell>
        </row>
        <row r="68">
          <cell r="A68">
            <v>7130310660</v>
          </cell>
          <cell r="B68" t="str">
            <v>10 Core (ARMOURED)</v>
          </cell>
          <cell r="C68" t="str">
            <v>Km.</v>
          </cell>
          <cell r="D68">
            <v>188959.94</v>
          </cell>
        </row>
        <row r="69">
          <cell r="A69">
            <v>7130310662</v>
          </cell>
          <cell r="B69" t="str">
            <v>12 Core (UNARMOURED)</v>
          </cell>
          <cell r="C69" t="str">
            <v>Km.</v>
          </cell>
          <cell r="D69">
            <v>157029.04999999999</v>
          </cell>
        </row>
        <row r="70">
          <cell r="A70">
            <v>7130311008</v>
          </cell>
          <cell r="B70" t="str">
            <v>16 Sq.mm.</v>
          </cell>
          <cell r="C70" t="str">
            <v>KM</v>
          </cell>
          <cell r="D70">
            <v>17400.259999999998</v>
          </cell>
        </row>
        <row r="71">
          <cell r="A71">
            <v>7130311009</v>
          </cell>
          <cell r="B71" t="str">
            <v>50 Sq.mm.</v>
          </cell>
          <cell r="C71" t="str">
            <v>KM</v>
          </cell>
          <cell r="D71">
            <v>41138.559999999998</v>
          </cell>
        </row>
        <row r="72">
          <cell r="A72">
            <v>7130311010</v>
          </cell>
          <cell r="B72" t="str">
            <v>70 Sq.mm</v>
          </cell>
          <cell r="C72" t="str">
            <v>KM</v>
          </cell>
          <cell r="D72">
            <v>55560.58</v>
          </cell>
        </row>
        <row r="73">
          <cell r="A73">
            <v>7130311011</v>
          </cell>
          <cell r="B73" t="str">
            <v>150 Sq.mm</v>
          </cell>
          <cell r="C73" t="str">
            <v>KM</v>
          </cell>
          <cell r="D73">
            <v>106554.43</v>
          </cell>
        </row>
        <row r="74">
          <cell r="A74">
            <v>7130311012</v>
          </cell>
          <cell r="B74" t="str">
            <v>300 Sq.mm</v>
          </cell>
          <cell r="C74" t="str">
            <v>KM</v>
          </cell>
          <cell r="D74">
            <v>208018.88</v>
          </cell>
        </row>
        <row r="75">
          <cell r="A75">
            <v>7130311013</v>
          </cell>
          <cell r="B75" t="str">
            <v>400 Sq.mm</v>
          </cell>
          <cell r="C75" t="str">
            <v>KM</v>
          </cell>
          <cell r="D75">
            <v>258214.34</v>
          </cell>
        </row>
        <row r="76">
          <cell r="A76">
            <v>7130311054</v>
          </cell>
          <cell r="B76" t="str">
            <v xml:space="preserve">  70 Sqmm.</v>
          </cell>
          <cell r="C76" t="str">
            <v>km</v>
          </cell>
        </row>
        <row r="77">
          <cell r="A77">
            <v>7130311057</v>
          </cell>
          <cell r="B77" t="str">
            <v>150 Sqmm.</v>
          </cell>
          <cell r="C77" t="str">
            <v>km</v>
          </cell>
        </row>
        <row r="78">
          <cell r="A78">
            <v>7130311061</v>
          </cell>
          <cell r="B78" t="str">
            <v>300 Sqmm.</v>
          </cell>
          <cell r="C78" t="str">
            <v>km</v>
          </cell>
        </row>
        <row r="79">
          <cell r="A79">
            <v>7130311084</v>
          </cell>
          <cell r="B79" t="str">
            <v>16.0 Sqmm.</v>
          </cell>
          <cell r="C79" t="str">
            <v>km</v>
          </cell>
          <cell r="D79">
            <v>58062.16</v>
          </cell>
        </row>
        <row r="80">
          <cell r="A80">
            <v>7130320037</v>
          </cell>
          <cell r="B80" t="str">
            <v>33 kV ABC Termination kit 35-70 sqmm</v>
          </cell>
          <cell r="C80" t="str">
            <v>Set</v>
          </cell>
          <cell r="D80">
            <v>10828.99</v>
          </cell>
        </row>
        <row r="81">
          <cell r="A81">
            <v>7130320038</v>
          </cell>
          <cell r="B81" t="str">
            <v>33 kV ABC Termination kit 95-120 sqmm</v>
          </cell>
          <cell r="C81" t="str">
            <v>Set</v>
          </cell>
          <cell r="D81">
            <v>13536.23</v>
          </cell>
        </row>
        <row r="82">
          <cell r="A82">
            <v>7130320039</v>
          </cell>
          <cell r="B82" t="str">
            <v>33 kV ABC Termination kit 185 sqmm</v>
          </cell>
          <cell r="C82" t="str">
            <v>Set</v>
          </cell>
          <cell r="D82">
            <v>16243.47</v>
          </cell>
        </row>
        <row r="83">
          <cell r="A83">
            <v>7130320040</v>
          </cell>
          <cell r="B83" t="str">
            <v>33 kV ABC Termination kit 240 sqmm</v>
          </cell>
          <cell r="C83" t="str">
            <v>Set</v>
          </cell>
          <cell r="D83">
            <v>18950.72</v>
          </cell>
        </row>
        <row r="84">
          <cell r="A84">
            <v>7130320041</v>
          </cell>
          <cell r="B84" t="str">
            <v>33 kV ABC Termination kit 300 sqmm</v>
          </cell>
          <cell r="C84" t="str">
            <v>Set</v>
          </cell>
          <cell r="D84">
            <v>20304.349999999999</v>
          </cell>
        </row>
        <row r="85">
          <cell r="A85">
            <v>7130320042</v>
          </cell>
          <cell r="B85" t="str">
            <v>33 kV ABC Termination kit 400 sqmm</v>
          </cell>
          <cell r="C85" t="str">
            <v>Set</v>
          </cell>
          <cell r="D85">
            <v>24365.21</v>
          </cell>
        </row>
        <row r="86">
          <cell r="A86">
            <v>7130320043</v>
          </cell>
          <cell r="B86" t="str">
            <v>Straight line Suspension Assembly (Suitable for all size cable)</v>
          </cell>
          <cell r="C86" t="str">
            <v>Each</v>
          </cell>
          <cell r="D86">
            <v>852.29</v>
          </cell>
        </row>
        <row r="87">
          <cell r="A87">
            <v>7130320044</v>
          </cell>
          <cell r="B87" t="str">
            <v>Dead-end Assembly (Suitable for all size cable)</v>
          </cell>
          <cell r="C87" t="str">
            <v>Each</v>
          </cell>
          <cell r="D87">
            <v>920.64</v>
          </cell>
        </row>
        <row r="88">
          <cell r="A88">
            <v>7130320045</v>
          </cell>
          <cell r="B88" t="str">
            <v>Cable tie for AB Cable</v>
          </cell>
          <cell r="C88" t="str">
            <v>Each</v>
          </cell>
          <cell r="D88">
            <v>27.35</v>
          </cell>
        </row>
        <row r="89">
          <cell r="A89">
            <v>7130320047</v>
          </cell>
          <cell r="B89" t="str">
            <v>11 kV ABC-T Jointing kit 95-120 sqmm</v>
          </cell>
          <cell r="C89" t="str">
            <v>No</v>
          </cell>
          <cell r="D89">
            <v>4107.04</v>
          </cell>
        </row>
        <row r="90">
          <cell r="A90">
            <v>7130320048</v>
          </cell>
          <cell r="B90" t="str">
            <v>11 kV ABC Termination kit 35-70 sqmm</v>
          </cell>
          <cell r="C90" t="str">
            <v>Set</v>
          </cell>
          <cell r="D90">
            <v>2619.5100000000002</v>
          </cell>
        </row>
        <row r="91">
          <cell r="A91">
            <v>7130320049</v>
          </cell>
          <cell r="B91" t="str">
            <v>11 kV ABC Termination kit 95-120 sqmm</v>
          </cell>
          <cell r="C91" t="str">
            <v>Set</v>
          </cell>
          <cell r="D91">
            <v>2759.66</v>
          </cell>
        </row>
        <row r="92">
          <cell r="A92">
            <v>7130320053</v>
          </cell>
          <cell r="B92" t="str">
            <v>Cable tie (UV protected black colour) for AB Cable</v>
          </cell>
          <cell r="C92" t="str">
            <v>No</v>
          </cell>
          <cell r="D92">
            <v>5.72</v>
          </cell>
        </row>
        <row r="93">
          <cell r="A93">
            <v>7130352010</v>
          </cell>
          <cell r="B93" t="str">
            <v>End terminating jointing kit for 400 sqmm XLPE cable</v>
          </cell>
          <cell r="C93" t="str">
            <v>Set</v>
          </cell>
          <cell r="D93">
            <v>35218.1</v>
          </cell>
        </row>
        <row r="94">
          <cell r="A94">
            <v>7130352030</v>
          </cell>
          <cell r="B94" t="str">
            <v>10 Sq.mm, 4 Core</v>
          </cell>
          <cell r="C94" t="str">
            <v>Set</v>
          </cell>
          <cell r="D94">
            <v>878.49</v>
          </cell>
        </row>
        <row r="95">
          <cell r="A95">
            <v>7130352031</v>
          </cell>
          <cell r="B95" t="str">
            <v>16 Sq.mm, 4 Core</v>
          </cell>
          <cell r="C95" t="str">
            <v>Set</v>
          </cell>
          <cell r="D95">
            <v>878.49</v>
          </cell>
        </row>
        <row r="96">
          <cell r="A96">
            <v>7130352032</v>
          </cell>
          <cell r="B96" t="str">
            <v>25 Sq.mm, 4 Core</v>
          </cell>
          <cell r="C96" t="str">
            <v>Set</v>
          </cell>
          <cell r="D96">
            <v>943.43</v>
          </cell>
        </row>
        <row r="97">
          <cell r="A97">
            <v>7130352033</v>
          </cell>
          <cell r="B97" t="str">
            <v>70 Sq.mm, 3.5 Core</v>
          </cell>
          <cell r="C97" t="str">
            <v>Set</v>
          </cell>
          <cell r="D97">
            <v>1326.28</v>
          </cell>
        </row>
        <row r="98">
          <cell r="A98">
            <v>7130352034</v>
          </cell>
          <cell r="B98" t="str">
            <v>150 Sq.mm, 3.5 Core</v>
          </cell>
          <cell r="C98" t="str">
            <v>Set</v>
          </cell>
          <cell r="D98">
            <v>1976.88</v>
          </cell>
        </row>
        <row r="99">
          <cell r="A99">
            <v>7130352035</v>
          </cell>
          <cell r="B99" t="str">
            <v>300 Sq.mm, 3.5 Core</v>
          </cell>
          <cell r="C99" t="str">
            <v>Set</v>
          </cell>
          <cell r="D99">
            <v>3194.92</v>
          </cell>
        </row>
        <row r="100">
          <cell r="A100">
            <v>7130352036</v>
          </cell>
          <cell r="B100" t="str">
            <v>400 Sq.mm, 3.5 Core</v>
          </cell>
          <cell r="C100" t="str">
            <v>Set</v>
          </cell>
          <cell r="D100">
            <v>4082.52</v>
          </cell>
        </row>
        <row r="101">
          <cell r="A101">
            <v>7130352037</v>
          </cell>
          <cell r="B101" t="str">
            <v>End terminating jointing kit upto 240 sqmm XLPE cable</v>
          </cell>
          <cell r="C101" t="str">
            <v>Set</v>
          </cell>
          <cell r="D101">
            <v>23743.040000000001</v>
          </cell>
        </row>
        <row r="102">
          <cell r="A102">
            <v>7130352038</v>
          </cell>
          <cell r="B102" t="str">
            <v>3x50 Sq.mm</v>
          </cell>
          <cell r="C102" t="str">
            <v>Set</v>
          </cell>
          <cell r="D102">
            <v>14192.35</v>
          </cell>
        </row>
        <row r="103">
          <cell r="A103">
            <v>7130352039</v>
          </cell>
          <cell r="B103" t="str">
            <v>3x95 Sq.mm</v>
          </cell>
          <cell r="C103" t="str">
            <v>Set</v>
          </cell>
          <cell r="D103">
            <v>14192.35</v>
          </cell>
        </row>
        <row r="104">
          <cell r="A104">
            <v>7130352040</v>
          </cell>
          <cell r="B104" t="str">
            <v>3x150 Sq.mm</v>
          </cell>
          <cell r="C104" t="str">
            <v>Set</v>
          </cell>
          <cell r="D104">
            <v>18791.14</v>
          </cell>
        </row>
        <row r="105">
          <cell r="A105">
            <v>7130352041</v>
          </cell>
          <cell r="B105" t="str">
            <v>3x240 Sq. mm</v>
          </cell>
          <cell r="C105" t="str">
            <v>Set</v>
          </cell>
          <cell r="D105">
            <v>20551.36</v>
          </cell>
        </row>
        <row r="106">
          <cell r="A106">
            <v>7130352042</v>
          </cell>
          <cell r="B106" t="str">
            <v>3x400 Sq. mm</v>
          </cell>
          <cell r="C106" t="str">
            <v>Set</v>
          </cell>
          <cell r="D106">
            <v>20551.36</v>
          </cell>
        </row>
        <row r="107">
          <cell r="A107">
            <v>7130352043</v>
          </cell>
          <cell r="B107" t="str">
            <v>3x95 Sq.mm</v>
          </cell>
          <cell r="C107" t="str">
            <v>Set</v>
          </cell>
          <cell r="D107">
            <v>7377.45</v>
          </cell>
        </row>
        <row r="108">
          <cell r="A108">
            <v>7130352044</v>
          </cell>
          <cell r="B108" t="str">
            <v>3x240 Sq. mm</v>
          </cell>
          <cell r="C108" t="str">
            <v>Set</v>
          </cell>
          <cell r="D108">
            <v>8905.83</v>
          </cell>
        </row>
        <row r="109">
          <cell r="A109">
            <v>7130352045</v>
          </cell>
          <cell r="B109" t="str">
            <v>3x400 Sq. mm</v>
          </cell>
          <cell r="C109" t="str">
            <v>Set</v>
          </cell>
          <cell r="D109">
            <v>9162.0300000000007</v>
          </cell>
        </row>
        <row r="110">
          <cell r="A110">
            <v>7130352046</v>
          </cell>
          <cell r="B110" t="str">
            <v>Marshelling Box (with 10 No. connectors)</v>
          </cell>
          <cell r="C110" t="str">
            <v>No.</v>
          </cell>
          <cell r="D110">
            <v>3227.81</v>
          </cell>
        </row>
        <row r="111">
          <cell r="A111">
            <v>7130354274</v>
          </cell>
          <cell r="B111" t="str">
            <v>10 Sq mm</v>
          </cell>
          <cell r="C111" t="str">
            <v>Nos.</v>
          </cell>
          <cell r="D111">
            <v>2.2400000000000002</v>
          </cell>
        </row>
        <row r="112">
          <cell r="A112">
            <v>7130354275</v>
          </cell>
          <cell r="B112" t="str">
            <v>16 Sq mm</v>
          </cell>
          <cell r="C112" t="str">
            <v>Nos.</v>
          </cell>
          <cell r="D112">
            <v>2.2400000000000002</v>
          </cell>
        </row>
        <row r="113">
          <cell r="A113">
            <v>7130354276</v>
          </cell>
          <cell r="B113" t="str">
            <v>25 Sq mm</v>
          </cell>
          <cell r="C113" t="str">
            <v>Nos.</v>
          </cell>
          <cell r="D113">
            <v>4.4800000000000004</v>
          </cell>
        </row>
        <row r="114">
          <cell r="A114">
            <v>7130354277</v>
          </cell>
          <cell r="B114" t="str">
            <v>32 Sq mm</v>
          </cell>
          <cell r="C114" t="str">
            <v>Nos.</v>
          </cell>
          <cell r="D114">
            <v>5.6</v>
          </cell>
        </row>
        <row r="115">
          <cell r="A115">
            <v>7130354278</v>
          </cell>
          <cell r="B115" t="str">
            <v>50 Sq mm</v>
          </cell>
          <cell r="C115" t="str">
            <v>Nos.</v>
          </cell>
          <cell r="D115">
            <v>8.9700000000000006</v>
          </cell>
        </row>
        <row r="116">
          <cell r="A116">
            <v>7130354279</v>
          </cell>
          <cell r="B116" t="str">
            <v>70 Sq mm</v>
          </cell>
          <cell r="C116" t="str">
            <v>Nos.</v>
          </cell>
          <cell r="D116">
            <v>13.45</v>
          </cell>
        </row>
        <row r="117">
          <cell r="A117">
            <v>7130354280</v>
          </cell>
          <cell r="B117" t="str">
            <v>95 Sq mm</v>
          </cell>
          <cell r="C117" t="str">
            <v>Nos.</v>
          </cell>
          <cell r="D117">
            <v>16.8</v>
          </cell>
        </row>
        <row r="118">
          <cell r="A118">
            <v>7130354281</v>
          </cell>
          <cell r="B118" t="str">
            <v>120 Sq mm</v>
          </cell>
          <cell r="C118" t="str">
            <v>Nos.</v>
          </cell>
          <cell r="D118">
            <v>23.53</v>
          </cell>
        </row>
        <row r="119">
          <cell r="A119">
            <v>7130354282</v>
          </cell>
          <cell r="B119" t="str">
            <v>150 Sq mm</v>
          </cell>
          <cell r="C119" t="str">
            <v>Nos.</v>
          </cell>
          <cell r="D119">
            <v>26.89</v>
          </cell>
        </row>
        <row r="120">
          <cell r="A120">
            <v>7130354283</v>
          </cell>
          <cell r="B120" t="str">
            <v>185 Sq mm</v>
          </cell>
          <cell r="C120" t="str">
            <v>Nos.</v>
          </cell>
          <cell r="D120">
            <v>42.58</v>
          </cell>
        </row>
        <row r="121">
          <cell r="A121">
            <v>7130354284</v>
          </cell>
          <cell r="B121" t="str">
            <v>225 Sq mm</v>
          </cell>
          <cell r="C121" t="str">
            <v>Nos.</v>
          </cell>
          <cell r="D121">
            <v>48.17</v>
          </cell>
        </row>
        <row r="122">
          <cell r="A122">
            <v>7130354285</v>
          </cell>
          <cell r="B122" t="str">
            <v>240 Sq mm</v>
          </cell>
          <cell r="C122" t="str">
            <v>Nos.</v>
          </cell>
          <cell r="D122">
            <v>69.47</v>
          </cell>
        </row>
        <row r="123">
          <cell r="A123">
            <v>7130354286</v>
          </cell>
          <cell r="B123" t="str">
            <v>300 Sq mm</v>
          </cell>
          <cell r="C123" t="str">
            <v>Nos.</v>
          </cell>
          <cell r="D123">
            <v>81.8</v>
          </cell>
        </row>
        <row r="124">
          <cell r="A124">
            <v>7130354287</v>
          </cell>
          <cell r="B124" t="str">
            <v>400 Sq mm</v>
          </cell>
          <cell r="C124" t="str">
            <v>Nos.</v>
          </cell>
          <cell r="D124">
            <v>105.33</v>
          </cell>
        </row>
        <row r="125">
          <cell r="A125">
            <v>7130354442</v>
          </cell>
          <cell r="B125" t="str">
            <v>Pre-Insulated Bimetallic crimping lugs for Transformer connector</v>
          </cell>
          <cell r="C125" t="str">
            <v>Nos.</v>
          </cell>
          <cell r="D125">
            <v>702.79</v>
          </cell>
        </row>
        <row r="126">
          <cell r="A126">
            <v>7130390003</v>
          </cell>
          <cell r="B126" t="str">
            <v xml:space="preserve">Piercing connector suitable for 95- 16 sqmm to 10-2.5 sqmm. for street light and service connection. </v>
          </cell>
          <cell r="C126" t="str">
            <v>Nos.</v>
          </cell>
          <cell r="D126">
            <v>86.28</v>
          </cell>
        </row>
        <row r="127">
          <cell r="A127">
            <v>7130390004</v>
          </cell>
          <cell r="B127" t="str">
            <v xml:space="preserve">Piercing connector suitable for 95- 16 sqmm to 50-16 sqmm. cable for Distribution Box. </v>
          </cell>
          <cell r="C127" t="str">
            <v>Nos.</v>
          </cell>
          <cell r="D127">
            <v>112.4</v>
          </cell>
        </row>
        <row r="128">
          <cell r="A128">
            <v>7130390005</v>
          </cell>
          <cell r="B128" t="str">
            <v>Piercing connector suitable for 95- 16 sqmm to 95-16 sqmm. for Tee connection.</v>
          </cell>
          <cell r="C128" t="str">
            <v>Nos.</v>
          </cell>
          <cell r="D128">
            <v>156.66999999999999</v>
          </cell>
        </row>
        <row r="129">
          <cell r="A129">
            <v>7130390006</v>
          </cell>
          <cell r="B129" t="str">
            <v>Universal distribution connector</v>
          </cell>
          <cell r="C129" t="str">
            <v>Each</v>
          </cell>
          <cell r="D129">
            <v>127.35</v>
          </cell>
        </row>
        <row r="130">
          <cell r="A130">
            <v>7130390007</v>
          </cell>
          <cell r="B130" t="str">
            <v xml:space="preserve">Straight through joints </v>
          </cell>
          <cell r="C130" t="str">
            <v>Nos.</v>
          </cell>
          <cell r="D130">
            <v>179.97</v>
          </cell>
        </row>
        <row r="131">
          <cell r="A131">
            <v>7130390019</v>
          </cell>
          <cell r="B131" t="str">
            <v>End cap for 50/70 Sq.mm</v>
          </cell>
          <cell r="C131" t="str">
            <v>Nos.</v>
          </cell>
          <cell r="D131">
            <v>30.76</v>
          </cell>
        </row>
        <row r="132">
          <cell r="A132">
            <v>7130640040</v>
          </cell>
          <cell r="B132" t="str">
            <v>M.S. ANGLE 35 x 35 x 5 mm</v>
          </cell>
          <cell r="C132" t="str">
            <v>MT</v>
          </cell>
          <cell r="D132">
            <v>31403.22</v>
          </cell>
        </row>
        <row r="133">
          <cell r="A133">
            <v>7130600023</v>
          </cell>
          <cell r="B133" t="str">
            <v>50 x 50 x 6 mm</v>
          </cell>
          <cell r="C133" t="str">
            <v>MT</v>
          </cell>
          <cell r="D133">
            <v>37033.019999999997</v>
          </cell>
        </row>
        <row r="134">
          <cell r="A134">
            <v>7130600032</v>
          </cell>
          <cell r="B134" t="str">
            <v>65 x 65 x 6 mm</v>
          </cell>
          <cell r="C134" t="str">
            <v>MT</v>
          </cell>
          <cell r="D134">
            <v>37033.019999999997</v>
          </cell>
        </row>
        <row r="135">
          <cell r="A135">
            <v>7130600051</v>
          </cell>
          <cell r="B135" t="str">
            <v>75 x 75 x 6 mm</v>
          </cell>
          <cell r="C135" t="str">
            <v>MT</v>
          </cell>
          <cell r="D135">
            <v>37033.019999999997</v>
          </cell>
        </row>
        <row r="136">
          <cell r="A136">
            <v>7130600166</v>
          </cell>
          <cell r="B136" t="str">
            <v>75x40 mm</v>
          </cell>
          <cell r="C136" t="str">
            <v>MT</v>
          </cell>
          <cell r="D136">
            <v>37033.019999999997</v>
          </cell>
        </row>
        <row r="137">
          <cell r="A137">
            <v>7130600173</v>
          </cell>
          <cell r="B137" t="str">
            <v>50x6 mm</v>
          </cell>
          <cell r="C137" t="str">
            <v>MT</v>
          </cell>
          <cell r="D137">
            <v>41976.33</v>
          </cell>
        </row>
        <row r="138">
          <cell r="A138">
            <v>7130600230</v>
          </cell>
          <cell r="B138" t="str">
            <v>100x50 mm</v>
          </cell>
          <cell r="C138" t="str">
            <v>MT</v>
          </cell>
          <cell r="D138">
            <v>37033.019999999997</v>
          </cell>
        </row>
        <row r="139">
          <cell r="A139">
            <v>7130600495</v>
          </cell>
          <cell r="B139" t="str">
            <v>65x8 mm</v>
          </cell>
          <cell r="C139" t="str">
            <v>MT</v>
          </cell>
          <cell r="D139">
            <v>41976.33</v>
          </cell>
        </row>
        <row r="140">
          <cell r="A140">
            <v>7130600635</v>
          </cell>
          <cell r="B140" t="str">
            <v>125 x 70 mm</v>
          </cell>
          <cell r="C140" t="str">
            <v>MT</v>
          </cell>
        </row>
        <row r="141">
          <cell r="A141">
            <v>7130600675</v>
          </cell>
          <cell r="B141" t="str">
            <v>175 x 85 mm</v>
          </cell>
          <cell r="C141" t="str">
            <v>MT</v>
          </cell>
          <cell r="D141">
            <v>44915.519999999997</v>
          </cell>
        </row>
        <row r="142">
          <cell r="A142">
            <v>7130601070</v>
          </cell>
          <cell r="B142" t="str">
            <v>52 kgs per mtr/105 lbs yard</v>
          </cell>
          <cell r="C142" t="str">
            <v>MT</v>
          </cell>
          <cell r="D142">
            <v>55700.28</v>
          </cell>
        </row>
        <row r="143">
          <cell r="A143">
            <v>7130601072</v>
          </cell>
          <cell r="B143" t="str">
            <v>60 kgs per mtr</v>
          </cell>
          <cell r="C143" t="str">
            <v>MT</v>
          </cell>
          <cell r="D143">
            <v>55700.28</v>
          </cell>
        </row>
        <row r="144">
          <cell r="A144">
            <v>7130601958</v>
          </cell>
          <cell r="B144" t="str">
            <v xml:space="preserve"> 37.1 Kg/Mtr.; 13 Mtr. Length</v>
          </cell>
          <cell r="C144" t="str">
            <v>MT</v>
          </cell>
          <cell r="D144">
            <v>42026.879999999997</v>
          </cell>
        </row>
        <row r="145">
          <cell r="A145">
            <v>7130601965</v>
          </cell>
          <cell r="B145" t="str">
            <v xml:space="preserve"> 37.1 Kg/Mtr.; 11 Mtr. Length</v>
          </cell>
          <cell r="C145" t="str">
            <v>MT</v>
          </cell>
          <cell r="D145">
            <v>41613.879999999997</v>
          </cell>
        </row>
        <row r="146">
          <cell r="A146">
            <v>7130600012</v>
          </cell>
          <cell r="B146" t="str">
            <v>Wide Parallel Flange Beam (WPB) 13 Meter long (160x160 mm) ; 30.44 Kg/Mtr.</v>
          </cell>
          <cell r="C146" t="str">
            <v>MT</v>
          </cell>
          <cell r="D146">
            <v>46064.09</v>
          </cell>
        </row>
        <row r="147">
          <cell r="A147">
            <v>7130600011</v>
          </cell>
          <cell r="B147" t="str">
            <v>Wide Parallel Flange Beam (WPB) 11 Meter long (160x160 mm) ; 30.44 Kg/Mtr.</v>
          </cell>
          <cell r="C147" t="str">
            <v>MT</v>
          </cell>
          <cell r="D147">
            <v>45401.55</v>
          </cell>
        </row>
        <row r="148">
          <cell r="A148">
            <v>7130610206</v>
          </cell>
          <cell r="B148" t="str">
            <v>Barbed wire</v>
          </cell>
          <cell r="C148" t="str">
            <v>MT</v>
          </cell>
          <cell r="D148">
            <v>69631.12</v>
          </cell>
        </row>
        <row r="149">
          <cell r="A149">
            <v>7130620013</v>
          </cell>
          <cell r="B149" t="str">
            <v>I-Bolt (big size)</v>
          </cell>
          <cell r="C149" t="str">
            <v>No</v>
          </cell>
          <cell r="D149">
            <v>123.44</v>
          </cell>
        </row>
        <row r="150">
          <cell r="A150">
            <v>7130620049</v>
          </cell>
          <cell r="B150" t="str">
            <v>12x65 mm</v>
          </cell>
          <cell r="C150" t="str">
            <v>Kg</v>
          </cell>
          <cell r="D150">
            <v>69</v>
          </cell>
        </row>
        <row r="151">
          <cell r="A151">
            <v>7130620133</v>
          </cell>
          <cell r="B151" t="str">
            <v>16x40 mm</v>
          </cell>
          <cell r="C151" t="str">
            <v>Kg</v>
          </cell>
          <cell r="D151">
            <v>95.45</v>
          </cell>
        </row>
        <row r="152">
          <cell r="A152">
            <v>7130620140</v>
          </cell>
          <cell r="B152" t="str">
            <v>16x65 mm</v>
          </cell>
          <cell r="C152" t="str">
            <v>Kg</v>
          </cell>
          <cell r="D152">
            <v>95.45</v>
          </cell>
        </row>
        <row r="153">
          <cell r="A153">
            <v>7130620573</v>
          </cell>
          <cell r="B153" t="str">
            <v>12x100 mm</v>
          </cell>
          <cell r="C153" t="str">
            <v>Kg</v>
          </cell>
          <cell r="D153">
            <v>69</v>
          </cell>
        </row>
        <row r="154">
          <cell r="A154">
            <v>7130620575</v>
          </cell>
          <cell r="B154" t="str">
            <v>12x120 mm</v>
          </cell>
          <cell r="C154" t="str">
            <v>Kg</v>
          </cell>
          <cell r="D154">
            <v>70.150000000000006</v>
          </cell>
        </row>
        <row r="155">
          <cell r="A155">
            <v>7130620577</v>
          </cell>
          <cell r="B155" t="str">
            <v>12x140 mm</v>
          </cell>
          <cell r="C155" t="str">
            <v>Kg</v>
          </cell>
          <cell r="D155">
            <v>70.150000000000006</v>
          </cell>
        </row>
        <row r="156">
          <cell r="A156">
            <v>7130620609</v>
          </cell>
          <cell r="B156" t="str">
            <v>16x40 mm</v>
          </cell>
          <cell r="C156" t="str">
            <v>Kg</v>
          </cell>
          <cell r="D156">
            <v>69</v>
          </cell>
        </row>
        <row r="157">
          <cell r="A157">
            <v>7130620614</v>
          </cell>
          <cell r="B157" t="str">
            <v>16x65 mm</v>
          </cell>
          <cell r="C157" t="str">
            <v>Kg</v>
          </cell>
          <cell r="D157">
            <v>67.849999999999994</v>
          </cell>
        </row>
        <row r="158">
          <cell r="A158">
            <v>7130620619</v>
          </cell>
          <cell r="B158" t="str">
            <v>16x90 mm</v>
          </cell>
          <cell r="C158" t="str">
            <v>Kg</v>
          </cell>
          <cell r="D158">
            <v>67.849999999999994</v>
          </cell>
        </row>
        <row r="159">
          <cell r="A159">
            <v>7130620621</v>
          </cell>
          <cell r="B159" t="str">
            <v>16x100 mm</v>
          </cell>
          <cell r="C159" t="str">
            <v>Kg</v>
          </cell>
          <cell r="D159">
            <v>66.7</v>
          </cell>
        </row>
        <row r="160">
          <cell r="A160">
            <v>7130620625</v>
          </cell>
          <cell r="B160" t="str">
            <v>16x140 mm</v>
          </cell>
          <cell r="C160" t="str">
            <v>Kg</v>
          </cell>
          <cell r="D160">
            <v>66.7</v>
          </cell>
        </row>
        <row r="161">
          <cell r="A161">
            <v>7130620627</v>
          </cell>
          <cell r="B161" t="str">
            <v>16x160 mm</v>
          </cell>
          <cell r="C161" t="str">
            <v>Kg</v>
          </cell>
          <cell r="D161">
            <v>66.7</v>
          </cell>
        </row>
        <row r="162">
          <cell r="A162">
            <v>7130620631</v>
          </cell>
          <cell r="B162" t="str">
            <v>16x200 mm</v>
          </cell>
          <cell r="C162" t="str">
            <v>Kg</v>
          </cell>
          <cell r="D162">
            <v>66.7</v>
          </cell>
        </row>
        <row r="163">
          <cell r="A163">
            <v>7130620636</v>
          </cell>
          <cell r="B163" t="str">
            <v>16x300 mm</v>
          </cell>
          <cell r="C163" t="str">
            <v>Kg</v>
          </cell>
          <cell r="D163">
            <v>66.7</v>
          </cell>
        </row>
        <row r="164">
          <cell r="A164">
            <v>7130620637</v>
          </cell>
          <cell r="B164" t="str">
            <v>16x250 mm</v>
          </cell>
          <cell r="C164" t="str">
            <v>Kg</v>
          </cell>
          <cell r="D164">
            <v>66.7</v>
          </cell>
        </row>
        <row r="165">
          <cell r="A165">
            <v>7130620713</v>
          </cell>
          <cell r="B165" t="str">
            <v>20x75 mm</v>
          </cell>
          <cell r="C165" t="str">
            <v>Kg</v>
          </cell>
          <cell r="D165">
            <v>66.7</v>
          </cell>
        </row>
        <row r="166">
          <cell r="A166">
            <v>7130620716</v>
          </cell>
          <cell r="B166" t="str">
            <v>20x90 mm</v>
          </cell>
          <cell r="C166" t="str">
            <v>Kg</v>
          </cell>
          <cell r="D166">
            <v>66.7</v>
          </cell>
        </row>
        <row r="167">
          <cell r="A167">
            <v>7130620719</v>
          </cell>
          <cell r="B167" t="str">
            <v>20x110 mm</v>
          </cell>
          <cell r="C167" t="str">
            <v>Kg</v>
          </cell>
          <cell r="D167">
            <v>66.7</v>
          </cell>
        </row>
        <row r="168">
          <cell r="A168">
            <v>7130620829</v>
          </cell>
          <cell r="B168" t="str">
            <v>24x120 mm</v>
          </cell>
          <cell r="C168" t="str">
            <v>Kg</v>
          </cell>
          <cell r="D168">
            <v>66.7</v>
          </cell>
        </row>
        <row r="169">
          <cell r="A169">
            <v>7130621892</v>
          </cell>
          <cell r="B169" t="str">
            <v>Foundation bolt</v>
          </cell>
          <cell r="C169" t="str">
            <v>No</v>
          </cell>
          <cell r="D169">
            <v>428.75</v>
          </cell>
        </row>
        <row r="170">
          <cell r="A170">
            <v>7130622922</v>
          </cell>
          <cell r="B170" t="str">
            <v>G.I. Spring Washer</v>
          </cell>
          <cell r="C170" t="str">
            <v>Kg</v>
          </cell>
          <cell r="D170">
            <v>147.80000000000001</v>
          </cell>
        </row>
        <row r="171">
          <cell r="A171">
            <v>7130640027</v>
          </cell>
          <cell r="B171" t="str">
            <v>G.I. Pipe 200 mm for 400 sqmm cable of dia 105 mm</v>
          </cell>
          <cell r="C171" t="str">
            <v>RM</v>
          </cell>
          <cell r="D171">
            <v>1113.58</v>
          </cell>
        </row>
        <row r="172">
          <cell r="A172">
            <v>7130640028</v>
          </cell>
          <cell r="B172" t="str">
            <v>G.I. bend 200 mm</v>
          </cell>
          <cell r="C172" t="str">
            <v>Nos.</v>
          </cell>
          <cell r="D172">
            <v>964.85</v>
          </cell>
        </row>
        <row r="173">
          <cell r="A173">
            <v>7130640029</v>
          </cell>
          <cell r="B173" t="str">
            <v>Caping of HDPE Pipe on both end of pipe with concreting and bricks work.</v>
          </cell>
          <cell r="C173" t="str">
            <v>Cmt</v>
          </cell>
          <cell r="D173">
            <v>3733.72</v>
          </cell>
        </row>
        <row r="174">
          <cell r="A174">
            <v>7130640030</v>
          </cell>
          <cell r="B174" t="str">
            <v>Caping of RCC Pipe on both end of pipe with Concreting and Bricks work</v>
          </cell>
          <cell r="C174" t="str">
            <v>Cmt</v>
          </cell>
          <cell r="D174">
            <v>3734.11</v>
          </cell>
        </row>
        <row r="175">
          <cell r="A175">
            <v>7130640031</v>
          </cell>
          <cell r="B175" t="str">
            <v>RCC Pipe Type NP-3 (2.5 mtr long) on first class bedding - 600 mm</v>
          </cell>
          <cell r="C175" t="str">
            <v>RM</v>
          </cell>
          <cell r="D175">
            <v>2459</v>
          </cell>
        </row>
        <row r="176">
          <cell r="A176">
            <v>7130640036</v>
          </cell>
          <cell r="B176" t="str">
            <v>RCC Pipe Type NP-3 (2.5 mtr long) on first class bedding - 900 mm</v>
          </cell>
          <cell r="C176" t="str">
            <v>RM</v>
          </cell>
          <cell r="D176">
            <v>4874</v>
          </cell>
        </row>
        <row r="177">
          <cell r="A177">
            <v>7130640037</v>
          </cell>
          <cell r="B177" t="str">
            <v>M.S.Pipe 200 mm dia with collars</v>
          </cell>
          <cell r="C177" t="str">
            <v>RM (medium)</v>
          </cell>
          <cell r="D177">
            <v>1369.05</v>
          </cell>
        </row>
        <row r="178">
          <cell r="A178">
            <v>7130640038</v>
          </cell>
          <cell r="B178" t="str">
            <v>M.S.Pipe 200 mm dia with collars</v>
          </cell>
          <cell r="C178" t="str">
            <v>RM (light)</v>
          </cell>
          <cell r="D178">
            <v>1069.1600000000001</v>
          </cell>
        </row>
        <row r="179">
          <cell r="A179">
            <v>7130640171</v>
          </cell>
          <cell r="B179" t="str">
            <v>G.I. Bend 40 mm</v>
          </cell>
          <cell r="C179" t="str">
            <v>Each</v>
          </cell>
          <cell r="D179">
            <v>107.48</v>
          </cell>
        </row>
        <row r="180">
          <cell r="A180">
            <v>7130641396</v>
          </cell>
          <cell r="B180" t="str">
            <v>Gl Pipe 40 mm</v>
          </cell>
          <cell r="C180" t="str">
            <v>Per Mtr</v>
          </cell>
          <cell r="D180">
            <v>213.38</v>
          </cell>
        </row>
        <row r="181">
          <cell r="A181">
            <v>7130642039</v>
          </cell>
          <cell r="B181" t="str">
            <v>GI earthing pipe of 40 mm dia 3.04 mtr long with 12 mm hole at 18 places at equal distance trapered casing at lower end.</v>
          </cell>
          <cell r="C181" t="str">
            <v>No</v>
          </cell>
          <cell r="D181">
            <v>841.82</v>
          </cell>
        </row>
        <row r="182">
          <cell r="A182">
            <v>7130642041</v>
          </cell>
          <cell r="B182" t="str">
            <v xml:space="preserve">25 mm dia 2500 mm long GI rod earth electrodes </v>
          </cell>
          <cell r="C182" t="str">
            <v>No</v>
          </cell>
          <cell r="D182">
            <v>4278.6499999999996</v>
          </cell>
        </row>
        <row r="183">
          <cell r="A183">
            <v>7130650001</v>
          </cell>
          <cell r="B183" t="str">
            <v>Providing, Fabricating and fixing 8 SWG Chain link fencing 75 x 75 mm Size Gl Chain link Mesh fencing made out of 65 x 65 x 6 mm MS angle as per drawing no. 04-01/ST/62 R2 Date 05.06.2007</v>
          </cell>
          <cell r="C183" t="str">
            <v>RM</v>
          </cell>
          <cell r="D183">
            <v>2024.88</v>
          </cell>
        </row>
        <row r="184">
          <cell r="A184">
            <v>7130670027</v>
          </cell>
          <cell r="B184" t="str">
            <v>Wall mounting type holder for Hydrometer</v>
          </cell>
          <cell r="C184" t="str">
            <v>Nos.</v>
          </cell>
          <cell r="D184">
            <v>138</v>
          </cell>
        </row>
        <row r="185">
          <cell r="A185">
            <v>7130797532</v>
          </cell>
          <cell r="B185" t="str">
            <v xml:space="preserve">Anchor clamp assembly (consisting of GI Pole Clamp, GI Flat type I-hook &amp; Nylon Cable tie). </v>
          </cell>
          <cell r="C185" t="str">
            <v>Nos.</v>
          </cell>
          <cell r="D185">
            <v>628.24</v>
          </cell>
        </row>
        <row r="186">
          <cell r="A186">
            <v>7130797533</v>
          </cell>
          <cell r="B186" t="str">
            <v xml:space="preserve">Suspension clamp assembly (consisting of GI Pole Clamp, GI Flat type I-hook &amp; Nylon Cable tie). </v>
          </cell>
          <cell r="C186" t="str">
            <v>Nos.</v>
          </cell>
          <cell r="D186">
            <v>455.99</v>
          </cell>
        </row>
        <row r="187">
          <cell r="A187">
            <v>7130800012</v>
          </cell>
          <cell r="B187" t="str">
            <v>140 Kg; 8.0 Mtr long</v>
          </cell>
          <cell r="C187" t="str">
            <v>Each</v>
          </cell>
          <cell r="D187">
            <v>2255.1999999999998</v>
          </cell>
        </row>
        <row r="188">
          <cell r="A188">
            <v>7130800014</v>
          </cell>
          <cell r="B188" t="str">
            <v>410-SP-29, 9 Mtrs. Long.</v>
          </cell>
          <cell r="C188" t="str">
            <v>Each</v>
          </cell>
        </row>
        <row r="189">
          <cell r="A189">
            <v>7130800033</v>
          </cell>
          <cell r="B189" t="str">
            <v>280 Kg; 9.1 Mtr long</v>
          </cell>
          <cell r="C189" t="str">
            <v>Each</v>
          </cell>
          <cell r="D189">
            <v>4402.6499999999996</v>
          </cell>
        </row>
        <row r="190">
          <cell r="A190">
            <v>7130800068</v>
          </cell>
          <cell r="B190" t="str">
            <v>410-SP-60, 12 Mtrs. Long.</v>
          </cell>
          <cell r="C190" t="str">
            <v>Each</v>
          </cell>
        </row>
        <row r="191">
          <cell r="A191">
            <v>7130800672</v>
          </cell>
          <cell r="B191" t="str">
            <v>350 Kg; 7.0 Mtr long</v>
          </cell>
          <cell r="C191" t="str">
            <v>Each</v>
          </cell>
        </row>
        <row r="192">
          <cell r="A192">
            <v>7130810005</v>
          </cell>
          <cell r="B192" t="str">
            <v>Through Bolt</v>
          </cell>
          <cell r="C192" t="str">
            <v>No</v>
          </cell>
          <cell r="D192">
            <v>90.09</v>
          </cell>
        </row>
        <row r="193">
          <cell r="A193">
            <v>7130810006</v>
          </cell>
          <cell r="B193" t="str">
            <v>D.C. Cross arm 3.8 Mtr 100 x 50 mm.</v>
          </cell>
          <cell r="C193" t="str">
            <v>Set</v>
          </cell>
          <cell r="D193">
            <v>6090.51</v>
          </cell>
        </row>
        <row r="194">
          <cell r="A194">
            <v>7130810026</v>
          </cell>
          <cell r="B194" t="str">
            <v>Stay clamp for 140 kG PCC Pole</v>
          </cell>
          <cell r="C194" t="str">
            <v>Pair</v>
          </cell>
          <cell r="D194">
            <v>143.99</v>
          </cell>
        </row>
        <row r="195">
          <cell r="A195">
            <v>7130810026</v>
          </cell>
          <cell r="B195" t="str">
            <v>Stay clamp HT per pair</v>
          </cell>
          <cell r="C195" t="str">
            <v>Pair</v>
          </cell>
          <cell r="D195">
            <v>300.41000000000003</v>
          </cell>
        </row>
        <row r="196">
          <cell r="A196">
            <v>7130810060</v>
          </cell>
          <cell r="B196" t="str">
            <v>LT U CLAMP</v>
          </cell>
          <cell r="C196" t="str">
            <v>No.</v>
          </cell>
          <cell r="D196">
            <v>80.48</v>
          </cell>
        </row>
        <row r="197">
          <cell r="A197">
            <v>7130810076</v>
          </cell>
          <cell r="B197" t="str">
            <v>Strain Plate (50x6 mm) for 11 kV</v>
          </cell>
          <cell r="C197" t="str">
            <v>No.</v>
          </cell>
          <cell r="D197">
            <v>73.23</v>
          </cell>
        </row>
        <row r="198">
          <cell r="A198">
            <v>7130810077</v>
          </cell>
          <cell r="B198" t="str">
            <v>Pole Clamp</v>
          </cell>
          <cell r="C198" t="str">
            <v>No.</v>
          </cell>
          <cell r="D198">
            <v>461.28</v>
          </cell>
        </row>
        <row r="199">
          <cell r="A199">
            <v>7130810102</v>
          </cell>
          <cell r="B199" t="str">
            <v>Service Ring</v>
          </cell>
          <cell r="C199" t="str">
            <v>No.</v>
          </cell>
          <cell r="D199">
            <v>366.57</v>
          </cell>
        </row>
        <row r="200">
          <cell r="A200">
            <v>7130810193</v>
          </cell>
          <cell r="B200" t="str">
            <v>Stay Clamp for 280 kG. PCC Pole</v>
          </cell>
          <cell r="C200" t="str">
            <v>Pair</v>
          </cell>
          <cell r="D200">
            <v>268.72000000000003</v>
          </cell>
        </row>
        <row r="201">
          <cell r="A201">
            <v>7130810201</v>
          </cell>
          <cell r="B201" t="str">
            <v>Stay Clamp Rail "A" type</v>
          </cell>
          <cell r="C201" t="str">
            <v>Pair</v>
          </cell>
          <cell r="D201">
            <v>319.69</v>
          </cell>
        </row>
        <row r="202">
          <cell r="A202">
            <v>7130810216</v>
          </cell>
          <cell r="B202" t="str">
            <v>Stay Clamp for R.S.Joist "A" type</v>
          </cell>
          <cell r="C202" t="str">
            <v>Pair</v>
          </cell>
          <cell r="D202">
            <v>319.69</v>
          </cell>
        </row>
        <row r="203">
          <cell r="A203">
            <v>7130810251</v>
          </cell>
          <cell r="B203" t="str">
            <v>Stay Clamp Rail "B" type</v>
          </cell>
          <cell r="C203" t="str">
            <v>Pair</v>
          </cell>
          <cell r="D203">
            <v>319.69</v>
          </cell>
        </row>
        <row r="204">
          <cell r="A204">
            <v>7130810361</v>
          </cell>
          <cell r="B204" t="str">
            <v>Back Clamp Rail for H-Beam</v>
          </cell>
          <cell r="C204" t="str">
            <v>Pair</v>
          </cell>
          <cell r="D204">
            <v>285.95999999999998</v>
          </cell>
        </row>
        <row r="205">
          <cell r="A205">
            <v>7130810413</v>
          </cell>
          <cell r="B205" t="str">
            <v>L.T. 3 Pin Cross Arm 50x50x6 mm</v>
          </cell>
          <cell r="C205" t="str">
            <v>No.</v>
          </cell>
          <cell r="D205">
            <v>643.77</v>
          </cell>
        </row>
        <row r="206">
          <cell r="A206">
            <v>7130810441</v>
          </cell>
          <cell r="B206" t="str">
            <v>L.T. 4 Pin Cross Arm 50x50x6 mm</v>
          </cell>
          <cell r="C206" t="str">
            <v>No.</v>
          </cell>
          <cell r="D206">
            <v>766.7</v>
          </cell>
        </row>
        <row r="207">
          <cell r="A207">
            <v>7130810461</v>
          </cell>
          <cell r="B207" t="str">
            <v>L.T. 5 Pin Cross Arm 50x50x6 mm</v>
          </cell>
          <cell r="C207" t="str">
            <v>No.</v>
          </cell>
          <cell r="D207">
            <v>764</v>
          </cell>
        </row>
        <row r="208">
          <cell r="A208">
            <v>7130810495</v>
          </cell>
          <cell r="B208" t="str">
            <v>11 kV Cross Arm Cleat type</v>
          </cell>
          <cell r="C208" t="str">
            <v>No.</v>
          </cell>
          <cell r="D208">
            <v>937.55</v>
          </cell>
        </row>
        <row r="209">
          <cell r="A209">
            <v>7130810509</v>
          </cell>
          <cell r="B209" t="str">
            <v>D.O. Mounting Channel 75x40 mm</v>
          </cell>
          <cell r="C209" t="str">
            <v>No.</v>
          </cell>
          <cell r="D209">
            <v>1485.95</v>
          </cell>
        </row>
        <row r="210">
          <cell r="A210">
            <v>7130810511</v>
          </cell>
          <cell r="B210" t="str">
            <v>11 kV Guarding Channel 100x50 mm</v>
          </cell>
          <cell r="C210" t="str">
            <v>Set</v>
          </cell>
          <cell r="D210">
            <v>2223.11</v>
          </cell>
        </row>
        <row r="211">
          <cell r="A211">
            <v>7130810512</v>
          </cell>
          <cell r="B211" t="str">
            <v>D.C.Cross arm 4' Centre 100x50 mm Channel 2 Nos.</v>
          </cell>
          <cell r="C211" t="str">
            <v>Set</v>
          </cell>
          <cell r="D211">
            <v>4104.29</v>
          </cell>
        </row>
        <row r="212">
          <cell r="A212">
            <v>7130810512</v>
          </cell>
          <cell r="B212" t="str">
            <v xml:space="preserve">D.C.Cross arm 4' Centre 75x40 mm Channel </v>
          </cell>
          <cell r="C212" t="str">
            <v>Set</v>
          </cell>
          <cell r="D212">
            <v>2981.34</v>
          </cell>
        </row>
        <row r="213">
          <cell r="A213">
            <v>7130810512</v>
          </cell>
          <cell r="B213" t="str">
            <v xml:space="preserve">D.C.Cross arm 4' Centre Angle 100x100x6 mm  </v>
          </cell>
          <cell r="C213" t="str">
            <v>Set</v>
          </cell>
          <cell r="D213">
            <v>4189.72</v>
          </cell>
        </row>
        <row r="214">
          <cell r="A214">
            <v>7130810517</v>
          </cell>
          <cell r="B214" t="str">
            <v>D.C.Cross arm 8' Centre 100x50 mm  Channel</v>
          </cell>
          <cell r="C214" t="str">
            <v>Set</v>
          </cell>
          <cell r="D214">
            <v>4067.8</v>
          </cell>
        </row>
        <row r="215">
          <cell r="A215">
            <v>7130810595</v>
          </cell>
          <cell r="B215" t="str">
            <v>33 kV Cross Arm 75x75x6 mm</v>
          </cell>
          <cell r="C215" t="str">
            <v>No.</v>
          </cell>
          <cell r="D215">
            <v>2086.23</v>
          </cell>
        </row>
        <row r="216">
          <cell r="A216">
            <v>7130810608</v>
          </cell>
          <cell r="B216" t="str">
            <v>D.C.Cross arm 5' Centre 100x50 mm M.S.Channel</v>
          </cell>
          <cell r="C216" t="str">
            <v>Set</v>
          </cell>
          <cell r="D216">
            <v>4810.32</v>
          </cell>
        </row>
        <row r="217">
          <cell r="A217">
            <v>7130810624</v>
          </cell>
          <cell r="B217" t="str">
            <v>Strain Plate (65x8 mm) for 33 kV</v>
          </cell>
          <cell r="C217" t="str">
            <v>No.</v>
          </cell>
          <cell r="D217">
            <v>92.65</v>
          </cell>
        </row>
        <row r="218">
          <cell r="A218">
            <v>7130810676</v>
          </cell>
          <cell r="B218" t="str">
            <v>33 kV Top Channel 75x75x6 mm</v>
          </cell>
          <cell r="C218" t="str">
            <v>No.</v>
          </cell>
          <cell r="D218">
            <v>347.11</v>
          </cell>
        </row>
        <row r="219">
          <cell r="A219">
            <v>7130810679</v>
          </cell>
          <cell r="B219" t="str">
            <v>11 kV Top Clamp Angle type 65x65x6 mm</v>
          </cell>
          <cell r="C219" t="str">
            <v>No.</v>
          </cell>
          <cell r="D219">
            <v>263.01</v>
          </cell>
        </row>
        <row r="220">
          <cell r="A220">
            <v>7130810681</v>
          </cell>
          <cell r="B220" t="str">
            <v>Single Pole Cut Point Fitting 100x50 mm</v>
          </cell>
          <cell r="C220" t="str">
            <v>Set</v>
          </cell>
          <cell r="D220">
            <v>3361.56</v>
          </cell>
        </row>
        <row r="221">
          <cell r="A221">
            <v>7130810684</v>
          </cell>
          <cell r="B221" t="str">
            <v>D.C.Cross Arm 5.2 Mtr. Channel</v>
          </cell>
          <cell r="C221" t="str">
            <v>No.</v>
          </cell>
          <cell r="D221">
            <v>7565.72</v>
          </cell>
        </row>
        <row r="222">
          <cell r="A222">
            <v>7130810692</v>
          </cell>
          <cell r="B222" t="str">
            <v>Stay Clamp Rail for H-Beam</v>
          </cell>
          <cell r="C222" t="str">
            <v>Pair</v>
          </cell>
          <cell r="D222">
            <v>298.12</v>
          </cell>
        </row>
        <row r="223">
          <cell r="A223">
            <v>7130820008</v>
          </cell>
          <cell r="B223" t="str">
            <v>11 kV Pin insulator with Pin</v>
          </cell>
          <cell r="C223" t="str">
            <v>Each</v>
          </cell>
          <cell r="D223">
            <v>128.59</v>
          </cell>
        </row>
        <row r="224">
          <cell r="A224">
            <v>7130820009</v>
          </cell>
          <cell r="B224" t="str">
            <v>33 kV Pin insulator with Pin</v>
          </cell>
          <cell r="C224" t="str">
            <v>Each</v>
          </cell>
          <cell r="D224">
            <v>316.82</v>
          </cell>
        </row>
        <row r="225">
          <cell r="A225">
            <v>7130820010</v>
          </cell>
          <cell r="B225" t="str">
            <v>11 kV Disc Insulator</v>
          </cell>
          <cell r="C225" t="str">
            <v>Each</v>
          </cell>
          <cell r="D225">
            <v>115.83</v>
          </cell>
        </row>
        <row r="226">
          <cell r="A226">
            <v>7130820011</v>
          </cell>
          <cell r="B226" t="str">
            <v>33 kV Composite Disc insulator</v>
          </cell>
          <cell r="C226" t="str">
            <v>Each</v>
          </cell>
          <cell r="D226">
            <v>220.13</v>
          </cell>
        </row>
        <row r="227">
          <cell r="A227">
            <v>7130820018</v>
          </cell>
          <cell r="B227" t="str">
            <v>Split insulator</v>
          </cell>
          <cell r="C227" t="str">
            <v>Pair</v>
          </cell>
          <cell r="D227">
            <v>4.3</v>
          </cell>
        </row>
        <row r="228">
          <cell r="A228">
            <v>7130820026</v>
          </cell>
          <cell r="B228" t="str">
            <v>11 kV Post Insulator</v>
          </cell>
          <cell r="C228" t="str">
            <v>Nos.</v>
          </cell>
          <cell r="D228">
            <v>458.36</v>
          </cell>
        </row>
        <row r="229">
          <cell r="A229">
            <v>7130820027</v>
          </cell>
          <cell r="B229" t="str">
            <v>33 kV Post Insulator</v>
          </cell>
          <cell r="C229" t="str">
            <v>Nos.</v>
          </cell>
          <cell r="D229">
            <v>1874.46</v>
          </cell>
        </row>
        <row r="230">
          <cell r="A230">
            <v>7130820029</v>
          </cell>
          <cell r="B230" t="str">
            <v>Cable tie for AB Cable</v>
          </cell>
          <cell r="C230" t="str">
            <v>Each</v>
          </cell>
          <cell r="D230">
            <v>34.18</v>
          </cell>
        </row>
        <row r="231">
          <cell r="A231">
            <v>7130820030</v>
          </cell>
          <cell r="B231" t="str">
            <v xml:space="preserve">Disc insulator </v>
          </cell>
          <cell r="C231" t="str">
            <v>Each</v>
          </cell>
          <cell r="D231">
            <v>234.77</v>
          </cell>
        </row>
        <row r="232">
          <cell r="A232">
            <v>7130820071</v>
          </cell>
          <cell r="B232" t="str">
            <v>11 kV Pin insulator</v>
          </cell>
          <cell r="C232" t="str">
            <v>Each</v>
          </cell>
          <cell r="D232">
            <v>46.24</v>
          </cell>
        </row>
        <row r="233">
          <cell r="A233">
            <v>7130820075</v>
          </cell>
          <cell r="B233" t="str">
            <v xml:space="preserve">33 kV Pin insulator </v>
          </cell>
          <cell r="C233" t="str">
            <v>Each</v>
          </cell>
          <cell r="D233">
            <v>235.68</v>
          </cell>
        </row>
        <row r="234">
          <cell r="A234">
            <v>7130820101</v>
          </cell>
          <cell r="B234" t="str">
            <v>65 x 50 mm.</v>
          </cell>
          <cell r="C234" t="str">
            <v>Each</v>
          </cell>
          <cell r="D234">
            <v>12.03</v>
          </cell>
        </row>
        <row r="235">
          <cell r="A235">
            <v>7130820106</v>
          </cell>
          <cell r="B235" t="str">
            <v>90 x 75 mm.</v>
          </cell>
          <cell r="C235" t="str">
            <v>Each</v>
          </cell>
          <cell r="D235">
            <v>12.94</v>
          </cell>
        </row>
        <row r="236">
          <cell r="A236">
            <v>7130820117</v>
          </cell>
          <cell r="B236" t="str">
            <v>Stay insulator</v>
          </cell>
          <cell r="C236" t="str">
            <v>Each</v>
          </cell>
          <cell r="D236">
            <v>11.46</v>
          </cell>
        </row>
        <row r="237">
          <cell r="A237">
            <v>7130820155</v>
          </cell>
          <cell r="B237" t="str">
            <v>GI Pin for 11 kV Pin insulator.</v>
          </cell>
          <cell r="C237" t="str">
            <v>Each</v>
          </cell>
          <cell r="D237">
            <v>75.81</v>
          </cell>
        </row>
        <row r="238">
          <cell r="A238">
            <v>7130820158</v>
          </cell>
          <cell r="B238" t="str">
            <v>GI Pin for 33 kV Pin insulator.</v>
          </cell>
          <cell r="C238" t="str">
            <v>Each</v>
          </cell>
          <cell r="D238">
            <v>252.28</v>
          </cell>
        </row>
        <row r="239">
          <cell r="A239">
            <v>7130820201</v>
          </cell>
          <cell r="B239" t="str">
            <v>Aluminium bobbin.</v>
          </cell>
          <cell r="C239" t="str">
            <v>Each</v>
          </cell>
          <cell r="D239">
            <v>36.200000000000003</v>
          </cell>
        </row>
        <row r="240">
          <cell r="A240">
            <v>7130820206</v>
          </cell>
          <cell r="B240" t="str">
            <v>For 65 x 50 mm insulators</v>
          </cell>
          <cell r="C240" t="str">
            <v>Each</v>
          </cell>
          <cell r="D240">
            <v>37.950000000000003</v>
          </cell>
        </row>
        <row r="241">
          <cell r="A241">
            <v>7130820216</v>
          </cell>
          <cell r="B241" t="str">
            <v>For 90 x 75 mm insulators</v>
          </cell>
          <cell r="C241" t="str">
            <v>Each</v>
          </cell>
          <cell r="D241">
            <v>43.21</v>
          </cell>
        </row>
        <row r="242">
          <cell r="A242">
            <v>7130820241</v>
          </cell>
          <cell r="B242" t="str">
            <v>Strain H/W up to Rabbit.</v>
          </cell>
          <cell r="C242" t="str">
            <v>Each</v>
          </cell>
          <cell r="D242">
            <v>127.16</v>
          </cell>
        </row>
        <row r="243">
          <cell r="A243">
            <v>7130820248</v>
          </cell>
          <cell r="B243" t="str">
            <v>Strain H/W for Raccoon &amp; Dog.</v>
          </cell>
          <cell r="C243" t="str">
            <v>Each</v>
          </cell>
          <cell r="D243">
            <v>264.18</v>
          </cell>
        </row>
        <row r="244">
          <cell r="A244">
            <v>7130820312</v>
          </cell>
          <cell r="B244" t="str">
            <v>Suspension H/W suitable for Panther Conductor.</v>
          </cell>
          <cell r="C244" t="str">
            <v>Set</v>
          </cell>
          <cell r="D244">
            <v>2263.64</v>
          </cell>
        </row>
        <row r="245">
          <cell r="A245">
            <v>7130830006</v>
          </cell>
          <cell r="B245" t="str">
            <v>Aluminium binding wire and tape.</v>
          </cell>
          <cell r="C245" t="str">
            <v>Kg</v>
          </cell>
          <cell r="D245">
            <v>158.05000000000001</v>
          </cell>
        </row>
        <row r="246">
          <cell r="A246">
            <v>7130830025</v>
          </cell>
          <cell r="B246" t="str">
            <v>0.02 Sq.inch (20/22 Sqmm Al. Eq.) (Squirrel)</v>
          </cell>
          <cell r="C246" t="str">
            <v>Km</v>
          </cell>
        </row>
        <row r="247">
          <cell r="A247">
            <v>7130830026</v>
          </cell>
          <cell r="B247" t="str">
            <v>0.03 Sq.inch (30/34 Sqmm Al. Eq.) (Weasel)</v>
          </cell>
          <cell r="C247" t="str">
            <v>Km</v>
          </cell>
        </row>
        <row r="248">
          <cell r="A248">
            <v>7130830027</v>
          </cell>
          <cell r="B248" t="str">
            <v>0.05 Sq.inch (50/55 Sqmm Al. Eq.) (Rabbit)</v>
          </cell>
          <cell r="C248" t="str">
            <v>Km</v>
          </cell>
        </row>
        <row r="249">
          <cell r="A249">
            <v>7130830028</v>
          </cell>
          <cell r="B249" t="str">
            <v>0.075 Sq.inch (80 Sqmm Al. Eq.) (Raccoon)</v>
          </cell>
          <cell r="C249" t="str">
            <v>Km</v>
          </cell>
        </row>
        <row r="250">
          <cell r="A250">
            <v>7130830050</v>
          </cell>
          <cell r="B250" t="str">
            <v>Jointing sleeve for Raccoon Conductor.</v>
          </cell>
          <cell r="C250" t="str">
            <v>Each</v>
          </cell>
          <cell r="D250">
            <v>36.75</v>
          </cell>
        </row>
        <row r="251">
          <cell r="A251">
            <v>7130830051</v>
          </cell>
          <cell r="B251" t="str">
            <v>Jointing sleeve for Dog Conductor.</v>
          </cell>
          <cell r="C251" t="str">
            <v>Each</v>
          </cell>
          <cell r="D251">
            <v>143.43</v>
          </cell>
        </row>
        <row r="252">
          <cell r="A252">
            <v>7130830052</v>
          </cell>
          <cell r="B252" t="str">
            <v>Bimetallic clamp for Power Transformer</v>
          </cell>
          <cell r="C252" t="str">
            <v>Each</v>
          </cell>
          <cell r="D252">
            <v>671.36</v>
          </cell>
        </row>
        <row r="253">
          <cell r="A253">
            <v>7130830053</v>
          </cell>
          <cell r="B253" t="str">
            <v>0.02 Sq.inch (20 Sqmm Al. Eq.) (Squirrel)</v>
          </cell>
          <cell r="C253" t="str">
            <v>Km</v>
          </cell>
          <cell r="D253">
            <v>14000.78</v>
          </cell>
        </row>
        <row r="254">
          <cell r="A254">
            <v>7130830054</v>
          </cell>
          <cell r="B254" t="str">
            <v>Bimetallic clamp for VCB</v>
          </cell>
          <cell r="C254" t="str">
            <v>Each</v>
          </cell>
          <cell r="D254">
            <v>392.07</v>
          </cell>
        </row>
        <row r="255">
          <cell r="A255">
            <v>7130830055</v>
          </cell>
          <cell r="B255" t="str">
            <v>0.03 Sq.inch (30 Sqmm Al. Eq.) (Weasel)</v>
          </cell>
          <cell r="C255" t="str">
            <v>Km</v>
          </cell>
          <cell r="D255">
            <v>20421.169999999998</v>
          </cell>
        </row>
        <row r="256">
          <cell r="A256">
            <v>7130830056</v>
          </cell>
          <cell r="B256" t="str">
            <v>Bimetallic clamp for CT-PT Unit</v>
          </cell>
          <cell r="C256" t="str">
            <v>Each</v>
          </cell>
          <cell r="D256">
            <v>392.07</v>
          </cell>
        </row>
        <row r="257">
          <cell r="A257">
            <v>7130830057</v>
          </cell>
          <cell r="B257" t="str">
            <v>0.05 Sq.inch (50 Sqmm Al. Eq.) (Rabbit)</v>
          </cell>
          <cell r="C257" t="str">
            <v>Km</v>
          </cell>
          <cell r="D257">
            <v>33620.39</v>
          </cell>
        </row>
        <row r="258">
          <cell r="A258">
            <v>7130830058</v>
          </cell>
          <cell r="B258" t="str">
            <v>Bimetallic clamp for Distribution Transformer (HT)</v>
          </cell>
          <cell r="C258" t="str">
            <v>Each</v>
          </cell>
          <cell r="D258">
            <v>199.32</v>
          </cell>
        </row>
        <row r="259">
          <cell r="A259">
            <v>7130830060</v>
          </cell>
          <cell r="B259" t="str">
            <v>0.075 Sq.inch (80 Sqmm Al. Eq.) (Raccoon)</v>
          </cell>
          <cell r="C259" t="str">
            <v>Km</v>
          </cell>
          <cell r="D259">
            <v>49696.17</v>
          </cell>
        </row>
        <row r="260">
          <cell r="A260">
            <v>7130830063</v>
          </cell>
          <cell r="B260" t="str">
            <v>0.10 Sq.inch (100 Sqmm Al. Eq.) (Dog)</v>
          </cell>
          <cell r="C260" t="str">
            <v>Km</v>
          </cell>
          <cell r="D260">
            <v>65832.399999999994</v>
          </cell>
        </row>
        <row r="261">
          <cell r="A261">
            <v>7130830070</v>
          </cell>
          <cell r="B261" t="str">
            <v>0.2 Sq inch ( 130 Sqmm Al.Eq.)(Panther)</v>
          </cell>
          <cell r="C261" t="str">
            <v>Km</v>
          </cell>
          <cell r="D261">
            <v>145691.06</v>
          </cell>
        </row>
        <row r="262">
          <cell r="A262">
            <v>7130830084</v>
          </cell>
          <cell r="B262" t="str">
            <v>0.10 Sq.inch (100 Sqmm Al. Eq.) (Dog)</v>
          </cell>
          <cell r="C262" t="str">
            <v>Km</v>
          </cell>
        </row>
        <row r="263">
          <cell r="A263">
            <v>7130830585</v>
          </cell>
          <cell r="B263" t="str">
            <v>T-Clamp for Dog Conductor.</v>
          </cell>
          <cell r="C263" t="str">
            <v>Each</v>
          </cell>
          <cell r="D263">
            <v>271.45</v>
          </cell>
        </row>
        <row r="264">
          <cell r="A264">
            <v>7130830586</v>
          </cell>
          <cell r="B264" t="str">
            <v>T-Clamp for Raccoon Conductor.</v>
          </cell>
          <cell r="C264" t="str">
            <v>Each</v>
          </cell>
          <cell r="D264">
            <v>220.16</v>
          </cell>
        </row>
        <row r="265">
          <cell r="A265">
            <v>7130830586</v>
          </cell>
          <cell r="B265" t="str">
            <v>T-Clamp for Panther Conductor.</v>
          </cell>
          <cell r="C265" t="str">
            <v>Each</v>
          </cell>
          <cell r="D265">
            <v>322.42</v>
          </cell>
        </row>
        <row r="266">
          <cell r="A266">
            <v>7130830603</v>
          </cell>
          <cell r="B266" t="str">
            <v>Bimetallic clamp for Distribution Transformer (LT)</v>
          </cell>
          <cell r="C266" t="str">
            <v>Each</v>
          </cell>
          <cell r="D266">
            <v>292.39999999999998</v>
          </cell>
        </row>
        <row r="267">
          <cell r="A267">
            <v>7130830854</v>
          </cell>
          <cell r="B267" t="str">
            <v>Jointing sleeves for Weasel, Squirrel &amp; Rabbit Conductor.</v>
          </cell>
          <cell r="C267" t="str">
            <v>Each</v>
          </cell>
          <cell r="D267">
            <v>30.07</v>
          </cell>
        </row>
        <row r="268">
          <cell r="A268">
            <v>7130830971</v>
          </cell>
          <cell r="B268" t="str">
            <v>Jointing sleeves for Panther Conductor.</v>
          </cell>
          <cell r="C268" t="str">
            <v>Each</v>
          </cell>
          <cell r="D268">
            <v>224.97</v>
          </cell>
        </row>
        <row r="269">
          <cell r="A269">
            <v>7130840021</v>
          </cell>
          <cell r="B269" t="str">
            <v>33 kV Polymer Lightning Arrestor</v>
          </cell>
          <cell r="C269" t="str">
            <v>Each</v>
          </cell>
          <cell r="D269">
            <v>2855.98</v>
          </cell>
        </row>
        <row r="270">
          <cell r="A270">
            <v>7130840029</v>
          </cell>
          <cell r="B270" t="str">
            <v>11 kV Polymer Lightning Arrestor</v>
          </cell>
          <cell r="C270" t="str">
            <v>Each</v>
          </cell>
          <cell r="D270">
            <v>301.68</v>
          </cell>
        </row>
        <row r="271">
          <cell r="A271">
            <v>7130850198</v>
          </cell>
          <cell r="B271" t="str">
            <v>GI Structure for complete Equipment</v>
          </cell>
          <cell r="C271" t="str">
            <v>Kg</v>
          </cell>
          <cell r="D271">
            <v>84.87</v>
          </cell>
        </row>
        <row r="272">
          <cell r="A272">
            <v>7130850201</v>
          </cell>
          <cell r="B272" t="str">
            <v>D Transformer Mounting 100x50 mm Channel</v>
          </cell>
          <cell r="C272" t="str">
            <v>Set</v>
          </cell>
          <cell r="D272">
            <v>4067.8</v>
          </cell>
        </row>
        <row r="273">
          <cell r="A273">
            <v>7130850201</v>
          </cell>
          <cell r="B273" t="str">
            <v>Transformer Mounting with Belting for Addl. X-Arm</v>
          </cell>
          <cell r="C273" t="str">
            <v>No.</v>
          </cell>
          <cell r="D273">
            <v>3930.03</v>
          </cell>
        </row>
        <row r="274">
          <cell r="A274">
            <v>7130860017</v>
          </cell>
          <cell r="B274" t="str">
            <v>I-Bolt - 16 mm</v>
          </cell>
          <cell r="C274" t="str">
            <v>No.</v>
          </cell>
          <cell r="D274">
            <v>108.55</v>
          </cell>
        </row>
        <row r="275">
          <cell r="A275">
            <v>7130860032</v>
          </cell>
          <cell r="B275" t="str">
            <v>Stay Set 16 mm (Painted) LT &amp; 11 KV</v>
          </cell>
          <cell r="C275" t="str">
            <v>Each</v>
          </cell>
          <cell r="D275">
            <v>469.06</v>
          </cell>
        </row>
        <row r="276">
          <cell r="A276">
            <v>7130860033</v>
          </cell>
          <cell r="B276" t="str">
            <v>Stay Set 20 mm (Painted)</v>
          </cell>
          <cell r="C276" t="str">
            <v>Each</v>
          </cell>
          <cell r="D276">
            <v>854.67</v>
          </cell>
        </row>
        <row r="277">
          <cell r="A277">
            <v>7130860076</v>
          </cell>
          <cell r="B277" t="str">
            <v>Stay Wire 7/4.00 mm (7/8 SWG)</v>
          </cell>
          <cell r="C277" t="str">
            <v>MT</v>
          </cell>
          <cell r="D277">
            <v>65906.39</v>
          </cell>
        </row>
        <row r="278">
          <cell r="A278">
            <v>7130860077</v>
          </cell>
          <cell r="B278" t="str">
            <v>Stay Wire 7/3.15 mm (7/10 SWG)</v>
          </cell>
          <cell r="C278" t="str">
            <v>MT</v>
          </cell>
          <cell r="D278">
            <v>66551.91</v>
          </cell>
        </row>
        <row r="279">
          <cell r="A279">
            <v>7130870010</v>
          </cell>
          <cell r="B279" t="str">
            <v>Earth spike</v>
          </cell>
          <cell r="C279" t="str">
            <v>No.</v>
          </cell>
          <cell r="D279">
            <v>789.29</v>
          </cell>
        </row>
        <row r="280">
          <cell r="A280">
            <v>7130870013</v>
          </cell>
          <cell r="B280" t="str">
            <v>Earthing coil (Coil of 115 turns of 50 mm dia. &amp; 2.5 Mtrs lead of 4.0 mm GI wire)</v>
          </cell>
          <cell r="C280" t="str">
            <v>Each</v>
          </cell>
          <cell r="D280">
            <v>108.51</v>
          </cell>
        </row>
        <row r="281">
          <cell r="A281">
            <v>7130870030</v>
          </cell>
          <cell r="B281" t="str">
            <v>Earthing Rod 25 mm 1.2 Mtr.</v>
          </cell>
          <cell r="C281" t="str">
            <v>No.</v>
          </cell>
          <cell r="D281">
            <v>369.81</v>
          </cell>
        </row>
        <row r="282">
          <cell r="A282">
            <v>7130870041</v>
          </cell>
          <cell r="B282" t="str">
            <v>G.I.Wire 3.15 mm (10 SWG)</v>
          </cell>
          <cell r="C282" t="str">
            <v>MT</v>
          </cell>
          <cell r="D282">
            <v>57704.75</v>
          </cell>
        </row>
        <row r="283">
          <cell r="A283">
            <v>7130870043</v>
          </cell>
          <cell r="B283" t="str">
            <v>G.I.Wire 4.0 mm (8 SWG)</v>
          </cell>
          <cell r="C283" t="str">
            <v>MT</v>
          </cell>
          <cell r="D283">
            <v>57663.57</v>
          </cell>
        </row>
        <row r="284">
          <cell r="A284">
            <v>7130870045</v>
          </cell>
          <cell r="B284" t="str">
            <v>G.I.Wire 5.0 mm (6 SWG)</v>
          </cell>
          <cell r="C284" t="str">
            <v>MT</v>
          </cell>
          <cell r="D284">
            <v>57663.57</v>
          </cell>
        </row>
        <row r="285">
          <cell r="A285">
            <v>7130870088</v>
          </cell>
          <cell r="B285" t="str">
            <v>Earthing set (Pipe earth as per DRG No.-G/008)</v>
          </cell>
          <cell r="C285" t="str">
            <v>Each</v>
          </cell>
          <cell r="D285">
            <v>2164.59</v>
          </cell>
        </row>
        <row r="286">
          <cell r="A286">
            <v>7130870318</v>
          </cell>
          <cell r="B286" t="str">
            <v>Tension hardware suitable for Panther Conductor.</v>
          </cell>
          <cell r="C286" t="str">
            <v>Set</v>
          </cell>
          <cell r="D286">
            <v>1040.28</v>
          </cell>
        </row>
        <row r="287">
          <cell r="A287">
            <v>7130877681</v>
          </cell>
          <cell r="B287" t="str">
            <v>Dead-end Assembly (Suitable for all size cable)</v>
          </cell>
          <cell r="C287" t="str">
            <v>Each</v>
          </cell>
          <cell r="D287">
            <v>2481.65</v>
          </cell>
        </row>
        <row r="288">
          <cell r="A288">
            <v>7130877683</v>
          </cell>
          <cell r="B288" t="str">
            <v>Straight line Suspension Assembly (Suitable for all size cable)</v>
          </cell>
          <cell r="C288" t="str">
            <v>Each</v>
          </cell>
          <cell r="D288">
            <v>2205.9</v>
          </cell>
        </row>
        <row r="289">
          <cell r="A289">
            <v>7130880006</v>
          </cell>
          <cell r="B289" t="str">
            <v>Cable marker for U/G cable</v>
          </cell>
          <cell r="C289" t="str">
            <v>No.</v>
          </cell>
          <cell r="D289">
            <v>130.54</v>
          </cell>
        </row>
        <row r="290">
          <cell r="A290">
            <v>7130880006</v>
          </cell>
          <cell r="B290" t="str">
            <v>Pad Connector (for Panther conductor)</v>
          </cell>
          <cell r="C290" t="str">
            <v>No.</v>
          </cell>
          <cell r="D290">
            <v>143.84</v>
          </cell>
        </row>
        <row r="291">
          <cell r="A291">
            <v>7130880041</v>
          </cell>
          <cell r="B291" t="str">
            <v>Danger board 33 kV &amp; 11 kV</v>
          </cell>
          <cell r="C291" t="str">
            <v>Each</v>
          </cell>
          <cell r="D291">
            <v>82.05</v>
          </cell>
        </row>
        <row r="292">
          <cell r="A292">
            <v>7130890004</v>
          </cell>
          <cell r="B292" t="str">
            <v>LT Feeder Piller box for 1 phase 8 connection made of M.S.Sheet.</v>
          </cell>
          <cell r="C292" t="str">
            <v>Nos.</v>
          </cell>
          <cell r="D292">
            <v>5315.68</v>
          </cell>
        </row>
        <row r="293">
          <cell r="A293">
            <v>7130890005</v>
          </cell>
          <cell r="B293" t="str">
            <v>LT Feeder Piller box for 1 phase 12 connection made of M.S.Sheet.</v>
          </cell>
          <cell r="C293" t="str">
            <v>Nos.</v>
          </cell>
          <cell r="D293">
            <v>6707.09</v>
          </cell>
        </row>
        <row r="294">
          <cell r="A294">
            <v>7130890006</v>
          </cell>
          <cell r="B294" t="str">
            <v xml:space="preserve">LT Feeder Piller box for 3 phase 4 connection made of M.S.Sheet. </v>
          </cell>
          <cell r="C294" t="str">
            <v>Nos.</v>
          </cell>
          <cell r="D294">
            <v>15211.68</v>
          </cell>
        </row>
        <row r="295">
          <cell r="A295">
            <v>7130890007</v>
          </cell>
          <cell r="B295" t="str">
            <v>LT Feeder Piller box for 3 phase 8 connection made of M.S.Sheet.</v>
          </cell>
          <cell r="C295" t="str">
            <v>Nos.</v>
          </cell>
          <cell r="D295">
            <v>15936.05</v>
          </cell>
        </row>
        <row r="296">
          <cell r="A296">
            <v>7130890008</v>
          </cell>
          <cell r="B296" t="str">
            <v>L.T.Line Spacers</v>
          </cell>
          <cell r="C296" t="str">
            <v>Nos.</v>
          </cell>
          <cell r="D296">
            <v>59.14</v>
          </cell>
        </row>
        <row r="297">
          <cell r="A297">
            <v>7130890973</v>
          </cell>
          <cell r="B297" t="str">
            <v xml:space="preserve">Stainless steel strap with buckle (for installation of Service Distribution Box) </v>
          </cell>
          <cell r="C297" t="str">
            <v>Set</v>
          </cell>
          <cell r="D297">
            <v>58.17</v>
          </cell>
        </row>
        <row r="298">
          <cell r="A298">
            <v>7131961526</v>
          </cell>
          <cell r="B298" t="str">
            <v>GSM Modem</v>
          </cell>
          <cell r="C298" t="str">
            <v>Nos.</v>
          </cell>
          <cell r="D298">
            <v>3814.87</v>
          </cell>
        </row>
        <row r="299">
          <cell r="A299">
            <v>7130893004</v>
          </cell>
          <cell r="B299" t="str">
            <v>Eye Hook</v>
          </cell>
          <cell r="C299" t="str">
            <v>No.</v>
          </cell>
          <cell r="D299">
            <v>187.93</v>
          </cell>
        </row>
        <row r="300">
          <cell r="A300">
            <v>7130897759</v>
          </cell>
          <cell r="B300" t="str">
            <v>33 kV Guarding Channel 100x50 mm</v>
          </cell>
          <cell r="C300" t="str">
            <v>Set</v>
          </cell>
          <cell r="D300">
            <v>2965.63</v>
          </cell>
        </row>
        <row r="301">
          <cell r="A301">
            <v>7131210001</v>
          </cell>
          <cell r="B301" t="str">
            <v>Panel lndication lamps</v>
          </cell>
          <cell r="C301" t="str">
            <v>Nos.</v>
          </cell>
          <cell r="D301">
            <v>123.35</v>
          </cell>
        </row>
        <row r="302">
          <cell r="A302">
            <v>7131210010</v>
          </cell>
          <cell r="B302" t="str">
            <v>LED 7 Watt lamp with holder</v>
          </cell>
          <cell r="C302" t="str">
            <v>Each</v>
          </cell>
        </row>
        <row r="303">
          <cell r="A303">
            <v>7131210018</v>
          </cell>
          <cell r="B303" t="str">
            <v>LED 12 Watt lamp with holder</v>
          </cell>
          <cell r="C303" t="str">
            <v>Each</v>
          </cell>
        </row>
        <row r="304">
          <cell r="A304">
            <v>7131210019</v>
          </cell>
          <cell r="B304" t="str">
            <v>LED 14 Watt lamp with holder</v>
          </cell>
          <cell r="C304" t="str">
            <v>Each</v>
          </cell>
        </row>
        <row r="305">
          <cell r="A305">
            <v>7131210020</v>
          </cell>
          <cell r="B305" t="str">
            <v>LED 15 Watt lamp with holder</v>
          </cell>
          <cell r="C305" t="str">
            <v>Each</v>
          </cell>
        </row>
        <row r="306">
          <cell r="A306">
            <v>7131210021</v>
          </cell>
          <cell r="B306" t="str">
            <v>LED  Lamps with COMPLETE FITTING - 15 W</v>
          </cell>
          <cell r="C306" t="str">
            <v>Nos.</v>
          </cell>
        </row>
        <row r="307">
          <cell r="A307">
            <v>7131210022</v>
          </cell>
          <cell r="B307" t="str">
            <v>LED  LAMPS WITH COMPLETE FITTING - 20 W</v>
          </cell>
          <cell r="C307" t="str">
            <v>Nos.</v>
          </cell>
        </row>
        <row r="308">
          <cell r="A308">
            <v>7131210852</v>
          </cell>
          <cell r="B308" t="str">
            <v>CFL 7 Watts</v>
          </cell>
          <cell r="C308" t="str">
            <v>Each</v>
          </cell>
        </row>
        <row r="309">
          <cell r="A309">
            <v>7131210881</v>
          </cell>
          <cell r="B309" t="str">
            <v xml:space="preserve">250 Watt Metal Halide  </v>
          </cell>
          <cell r="C309" t="str">
            <v>Each</v>
          </cell>
        </row>
        <row r="310">
          <cell r="A310">
            <v>7131220182</v>
          </cell>
          <cell r="B310" t="str">
            <v>Tube Light Rod (T5 type)</v>
          </cell>
          <cell r="C310" t="str">
            <v>Each</v>
          </cell>
        </row>
        <row r="311">
          <cell r="A311">
            <v>7131230003</v>
          </cell>
          <cell r="B311" t="str">
            <v xml:space="preserve">250 Watt Sodium Vapour </v>
          </cell>
          <cell r="C311" t="str">
            <v>Each</v>
          </cell>
        </row>
        <row r="312">
          <cell r="A312">
            <v>7131230116</v>
          </cell>
          <cell r="B312" t="str">
            <v xml:space="preserve">250 Watt Mercury Vapour </v>
          </cell>
          <cell r="C312" t="str">
            <v>Each</v>
          </cell>
        </row>
        <row r="313">
          <cell r="A313">
            <v>7131230128</v>
          </cell>
          <cell r="B313" t="str">
            <v>Mercury vapour lamp for Gate lighting 2 Nos</v>
          </cell>
          <cell r="C313" t="str">
            <v>Each</v>
          </cell>
        </row>
        <row r="314">
          <cell r="A314">
            <v>7131280006</v>
          </cell>
          <cell r="B314" t="str">
            <v>CFL 15 Watts</v>
          </cell>
          <cell r="C314" t="str">
            <v>Each</v>
          </cell>
        </row>
        <row r="315">
          <cell r="A315">
            <v>7131280007</v>
          </cell>
          <cell r="B315" t="str">
            <v>CFL 20 Watts</v>
          </cell>
          <cell r="C315" t="str">
            <v>Each</v>
          </cell>
        </row>
        <row r="316">
          <cell r="A316">
            <v>7131280008</v>
          </cell>
          <cell r="B316" t="str">
            <v>CFL 23 Watts</v>
          </cell>
          <cell r="C316" t="str">
            <v>Each</v>
          </cell>
        </row>
        <row r="317">
          <cell r="A317">
            <v>7131280009</v>
          </cell>
          <cell r="B317" t="str">
            <v xml:space="preserve">125 Watt Mercury Vapour </v>
          </cell>
          <cell r="C317" t="str">
            <v>Each</v>
          </cell>
        </row>
        <row r="318">
          <cell r="A318">
            <v>7131280010</v>
          </cell>
          <cell r="B318" t="str">
            <v>Halogen Filament (1000 Watts)</v>
          </cell>
          <cell r="C318" t="str">
            <v>Each</v>
          </cell>
        </row>
        <row r="319">
          <cell r="A319">
            <v>7131280011</v>
          </cell>
          <cell r="B319" t="str">
            <v>Search Light Unit with 1000 Watt Halogen Lamp.</v>
          </cell>
          <cell r="C319" t="str">
            <v>Each</v>
          </cell>
        </row>
        <row r="320">
          <cell r="A320">
            <v>7131280012</v>
          </cell>
          <cell r="B320" t="str">
            <v xml:space="preserve">Street Light fitting with tube light </v>
          </cell>
          <cell r="C320" t="str">
            <v>Each</v>
          </cell>
        </row>
        <row r="321">
          <cell r="A321">
            <v>7131280013</v>
          </cell>
          <cell r="B321" t="str">
            <v>Street Light fitting with CFL</v>
          </cell>
          <cell r="C321" t="str">
            <v>Each</v>
          </cell>
        </row>
        <row r="322">
          <cell r="A322">
            <v>7131280014</v>
          </cell>
          <cell r="B322" t="str">
            <v>HPSV lamp 150 watt</v>
          </cell>
          <cell r="C322" t="str">
            <v>Each</v>
          </cell>
        </row>
        <row r="323">
          <cell r="A323">
            <v>7131280015</v>
          </cell>
          <cell r="B323" t="str">
            <v>HPSV Choke 250 watt</v>
          </cell>
          <cell r="C323" t="str">
            <v>Each</v>
          </cell>
        </row>
        <row r="324">
          <cell r="A324">
            <v>7131280016</v>
          </cell>
          <cell r="B324" t="str">
            <v>150 Watt metal halide fitting / HPSV fitting</v>
          </cell>
          <cell r="C324" t="str">
            <v>Each</v>
          </cell>
        </row>
        <row r="325">
          <cell r="A325">
            <v>7131280017</v>
          </cell>
          <cell r="B325" t="str">
            <v>250 Watt metal halide fitting / HPSV fitting</v>
          </cell>
          <cell r="C325" t="str">
            <v>Each</v>
          </cell>
        </row>
        <row r="326">
          <cell r="A326">
            <v>7131280882</v>
          </cell>
          <cell r="B326" t="str">
            <v>CFL 11 Watts</v>
          </cell>
          <cell r="C326" t="str">
            <v>Each</v>
          </cell>
        </row>
        <row r="327">
          <cell r="A327">
            <v>7131300046</v>
          </cell>
          <cell r="B327" t="str">
            <v>Three Phase, 10-60 Amps. with poly carbonate Meter Box</v>
          </cell>
          <cell r="C327" t="str">
            <v>Each</v>
          </cell>
          <cell r="D327">
            <v>1778</v>
          </cell>
        </row>
        <row r="328">
          <cell r="A328">
            <v>7131300065</v>
          </cell>
          <cell r="B328" t="str">
            <v>3 Ø 4 Wire 0.2S accuracy class CT operated meter (for __/110 Volts; __/1 Amps; or __/5 Amps)</v>
          </cell>
          <cell r="C328" t="str">
            <v>Each</v>
          </cell>
          <cell r="D328">
            <v>1118385.1200000001</v>
          </cell>
        </row>
        <row r="329">
          <cell r="A329">
            <v>7131300067</v>
          </cell>
          <cell r="B329" t="str">
            <v>Specific gravity correction chart</v>
          </cell>
          <cell r="C329" t="str">
            <v>Nos.</v>
          </cell>
          <cell r="D329">
            <v>174.93</v>
          </cell>
        </row>
        <row r="330">
          <cell r="A330">
            <v>7131300082</v>
          </cell>
          <cell r="B330" t="str">
            <v>D.C.Volt meter range - 3V to + 5V</v>
          </cell>
          <cell r="C330" t="str">
            <v>Nos.</v>
          </cell>
          <cell r="D330">
            <v>751.46</v>
          </cell>
        </row>
        <row r="331">
          <cell r="A331">
            <v>7131300500</v>
          </cell>
          <cell r="B331" t="str">
            <v>Static 5.0-30 Amps Pilfer proof with transparent poly carbonate meter box.</v>
          </cell>
          <cell r="C331" t="str">
            <v>Each</v>
          </cell>
          <cell r="D331">
            <v>745</v>
          </cell>
        </row>
        <row r="332">
          <cell r="A332">
            <v>7131300881</v>
          </cell>
          <cell r="B332" t="str">
            <v xml:space="preserve">CMRI (Common Meter Reading Instrument) </v>
          </cell>
          <cell r="C332" t="str">
            <v>Each</v>
          </cell>
          <cell r="D332">
            <v>27872.32</v>
          </cell>
        </row>
        <row r="333">
          <cell r="A333">
            <v>7131310002</v>
          </cell>
          <cell r="B333" t="str">
            <v>CT operated electronic static bidirectional meter with DLMS for net metering</v>
          </cell>
          <cell r="C333" t="str">
            <v>Each</v>
          </cell>
          <cell r="D333">
            <v>6154.61</v>
          </cell>
        </row>
        <row r="334">
          <cell r="A334">
            <v>7131310005</v>
          </cell>
          <cell r="B334" t="str">
            <v>CT operated electronic static bidirectional meter with DLMS</v>
          </cell>
          <cell r="C334" t="str">
            <v>Each</v>
          </cell>
          <cell r="D334">
            <v>3060.78</v>
          </cell>
        </row>
        <row r="335">
          <cell r="A335">
            <v>7131310013</v>
          </cell>
          <cell r="B335" t="str">
            <v>3 Ø 4 Wire 0.5S, 5 Amp. Bulk consumer meter</v>
          </cell>
          <cell r="C335" t="str">
            <v>Each</v>
          </cell>
          <cell r="D335">
            <v>4495.8</v>
          </cell>
        </row>
        <row r="336">
          <cell r="A336">
            <v>7131310015</v>
          </cell>
          <cell r="B336" t="str">
            <v>CT operated electronic static meters with AMR (Composite Unit) with LTCTs / Modem / Meter / Meter Box.</v>
          </cell>
          <cell r="C336" t="str">
            <v>Each</v>
          </cell>
          <cell r="D336">
            <v>12340.31</v>
          </cell>
        </row>
        <row r="337">
          <cell r="A337">
            <v>7131310033</v>
          </cell>
          <cell r="B337" t="str">
            <v>3 Ø 4 Wire 0.5S, 5 Amp. with DLMS Protocol category A</v>
          </cell>
          <cell r="C337" t="str">
            <v>Each</v>
          </cell>
          <cell r="D337">
            <v>3720.97</v>
          </cell>
        </row>
        <row r="338">
          <cell r="A338">
            <v>7131310034</v>
          </cell>
          <cell r="B338" t="str">
            <v>3 Ø 4 Wire 0.5S, 5 Amp. with DLMS Protocol category B</v>
          </cell>
          <cell r="C338" t="str">
            <v>Each</v>
          </cell>
          <cell r="D338">
            <v>3720.97</v>
          </cell>
        </row>
        <row r="339">
          <cell r="A339">
            <v>7131310035</v>
          </cell>
          <cell r="B339" t="str">
            <v>3 Ø 3 Wire 0.2S, 1 Amp.  bulk consumer meter</v>
          </cell>
          <cell r="C339" t="str">
            <v>Each</v>
          </cell>
          <cell r="D339">
            <v>17494.95</v>
          </cell>
        </row>
        <row r="340">
          <cell r="A340">
            <v>7131310036</v>
          </cell>
          <cell r="B340" t="str">
            <v xml:space="preserve">3 Ø 4 Wire 0.2S, 1 Amp. bulk consumer meter </v>
          </cell>
          <cell r="C340" t="str">
            <v>Each</v>
          </cell>
          <cell r="D340">
            <v>17494.95</v>
          </cell>
        </row>
        <row r="341">
          <cell r="A341">
            <v>7131310042</v>
          </cell>
          <cell r="B341" t="str">
            <v>3 Ø 4 Wire 0.2S 5A bulk consumer meter</v>
          </cell>
          <cell r="C341" t="str">
            <v>Each</v>
          </cell>
          <cell r="D341">
            <v>17494.95</v>
          </cell>
        </row>
        <row r="342">
          <cell r="A342">
            <v>7131310037</v>
          </cell>
          <cell r="B342" t="str">
            <v>Test terminal Box (TTB)</v>
          </cell>
          <cell r="C342" t="str">
            <v>Each</v>
          </cell>
          <cell r="D342">
            <v>923.52</v>
          </cell>
        </row>
        <row r="343">
          <cell r="A343">
            <v>7131310997</v>
          </cell>
          <cell r="B343" t="str">
            <v>CT operated electronic static meters 100/5 Amp. With data storage.</v>
          </cell>
          <cell r="C343" t="str">
            <v>Each</v>
          </cell>
          <cell r="D343">
            <v>1850</v>
          </cell>
        </row>
        <row r="344">
          <cell r="A344">
            <v>7131320009</v>
          </cell>
          <cell r="B344" t="str">
            <v>Digital Multimeter Electronic Type</v>
          </cell>
          <cell r="C344" t="str">
            <v>Nos.</v>
          </cell>
          <cell r="D344">
            <v>3131.08</v>
          </cell>
        </row>
        <row r="345">
          <cell r="A345">
            <v>7131321603</v>
          </cell>
          <cell r="B345" t="str">
            <v>Earth resistance tester (20/200/2000 Ω) Digital</v>
          </cell>
          <cell r="C345" t="str">
            <v>Nos.</v>
          </cell>
          <cell r="D345">
            <v>3871.98</v>
          </cell>
        </row>
        <row r="346">
          <cell r="A346">
            <v>7131324780</v>
          </cell>
          <cell r="B346" t="str">
            <v>Megger 500 V</v>
          </cell>
          <cell r="C346" t="str">
            <v>Nos.</v>
          </cell>
          <cell r="D346">
            <v>3757.29</v>
          </cell>
        </row>
        <row r="347">
          <cell r="A347">
            <v>7131324806</v>
          </cell>
          <cell r="B347" t="str">
            <v>Megger up to 2.5 kV</v>
          </cell>
          <cell r="C347" t="str">
            <v>Nos.</v>
          </cell>
          <cell r="D347">
            <v>5662.81</v>
          </cell>
        </row>
        <row r="348">
          <cell r="A348">
            <v>7131329275</v>
          </cell>
          <cell r="B348" t="str">
            <v>Non Directional, 30-V, 5-Amps IDMT relay.</v>
          </cell>
          <cell r="C348" t="str">
            <v>Each</v>
          </cell>
          <cell r="D348">
            <v>6356.09</v>
          </cell>
        </row>
        <row r="349">
          <cell r="A349">
            <v>7131334001</v>
          </cell>
          <cell r="B349" t="str">
            <v>Set of 3 O.C. relays instantaneous high set feature numerical</v>
          </cell>
          <cell r="C349" t="str">
            <v>Nos.</v>
          </cell>
          <cell r="D349">
            <v>5596.74</v>
          </cell>
        </row>
        <row r="350">
          <cell r="A350">
            <v>7131334002</v>
          </cell>
          <cell r="B350" t="str">
            <v>Set of 2 O.C. + 1 earth fault relay without numerical instantaneous high set feature</v>
          </cell>
          <cell r="C350" t="str">
            <v>Nos.</v>
          </cell>
          <cell r="D350">
            <v>5596.74</v>
          </cell>
        </row>
        <row r="351">
          <cell r="A351">
            <v>7131399007</v>
          </cell>
          <cell r="B351" t="str">
            <v>Master trip relays</v>
          </cell>
          <cell r="C351" t="str">
            <v>Nos.</v>
          </cell>
          <cell r="D351">
            <v>965.24</v>
          </cell>
        </row>
        <row r="352">
          <cell r="A352">
            <v>7131300008</v>
          </cell>
          <cell r="B352" t="str">
            <v xml:space="preserve">Auxiliary Relay </v>
          </cell>
          <cell r="C352" t="str">
            <v>Nos.</v>
          </cell>
          <cell r="D352">
            <v>2304.54</v>
          </cell>
        </row>
        <row r="353">
          <cell r="A353">
            <v>7131338004</v>
          </cell>
          <cell r="B353" t="str">
            <v>Transformer Oil Dielectric Breakdown testkit</v>
          </cell>
          <cell r="C353" t="str">
            <v>Nos.</v>
          </cell>
          <cell r="D353">
            <v>63523.76</v>
          </cell>
        </row>
        <row r="354">
          <cell r="A354">
            <v>7131338025</v>
          </cell>
          <cell r="B354" t="str">
            <v>Neon tester</v>
          </cell>
          <cell r="C354" t="str">
            <v>Nos.</v>
          </cell>
          <cell r="D354">
            <v>59.23</v>
          </cell>
        </row>
        <row r="355">
          <cell r="A355">
            <v>7131387501</v>
          </cell>
          <cell r="B355" t="str">
            <v>Battery Hydrometer</v>
          </cell>
          <cell r="C355" t="str">
            <v>Nos.</v>
          </cell>
          <cell r="D355">
            <v>250.48</v>
          </cell>
        </row>
        <row r="356">
          <cell r="A356">
            <v>7131387502</v>
          </cell>
          <cell r="B356" t="str">
            <v>Thermometer (Wall Mounted)</v>
          </cell>
          <cell r="C356" t="str">
            <v>Nos.</v>
          </cell>
          <cell r="D356">
            <v>495.57</v>
          </cell>
        </row>
        <row r="357">
          <cell r="A357">
            <v>7131390014</v>
          </cell>
          <cell r="B357" t="str">
            <v>Earthing Coil for messenger wire</v>
          </cell>
          <cell r="C357" t="str">
            <v>Nos.</v>
          </cell>
          <cell r="D357">
            <v>197.69</v>
          </cell>
        </row>
        <row r="358">
          <cell r="A358">
            <v>7131390015</v>
          </cell>
          <cell r="B358" t="str">
            <v>Anchor sleeve for messenger wire</v>
          </cell>
          <cell r="C358" t="str">
            <v>Nos.</v>
          </cell>
          <cell r="D358">
            <v>34.18</v>
          </cell>
        </row>
        <row r="359">
          <cell r="A359">
            <v>7131390016</v>
          </cell>
          <cell r="B359" t="str">
            <v>Universal hook &amp; Bolts &amp; nuts</v>
          </cell>
          <cell r="C359" t="str">
            <v>Nos.</v>
          </cell>
          <cell r="D359">
            <v>478.92</v>
          </cell>
        </row>
        <row r="360">
          <cell r="A360">
            <v>7131820031</v>
          </cell>
          <cell r="B360" t="str">
            <v>LT Single Phase MCB 5 Amps.</v>
          </cell>
          <cell r="C360" t="str">
            <v>Each</v>
          </cell>
          <cell r="D360">
            <v>106.37</v>
          </cell>
        </row>
        <row r="361">
          <cell r="A361">
            <v>7131820032</v>
          </cell>
          <cell r="B361" t="str">
            <v>LT Single Phase MCB 6 to 16 Amps.</v>
          </cell>
          <cell r="C361" t="str">
            <v>Each</v>
          </cell>
          <cell r="D361">
            <v>106.37</v>
          </cell>
        </row>
        <row r="362">
          <cell r="A362">
            <v>7131820033</v>
          </cell>
          <cell r="B362" t="str">
            <v>LT Three Phase MCB 16 Amps.</v>
          </cell>
          <cell r="C362" t="str">
            <v>Each</v>
          </cell>
          <cell r="D362">
            <v>450.8</v>
          </cell>
        </row>
        <row r="363">
          <cell r="A363">
            <v>7131820034</v>
          </cell>
          <cell r="B363" t="str">
            <v>LT Three Phase MCB 32 Amps.</v>
          </cell>
          <cell r="C363" t="str">
            <v>Each</v>
          </cell>
          <cell r="D363">
            <v>450.8</v>
          </cell>
        </row>
        <row r="364">
          <cell r="A364">
            <v>7131820035</v>
          </cell>
          <cell r="B364" t="str">
            <v>ELCB-MCB Composite Unit 10 Amps. (100 mA DP)</v>
          </cell>
          <cell r="C364" t="str">
            <v>Each</v>
          </cell>
          <cell r="D364">
            <v>3002.87</v>
          </cell>
        </row>
        <row r="365">
          <cell r="A365">
            <v>7131820036</v>
          </cell>
          <cell r="B365" t="str">
            <v>ELCB-MCB Composite Unit 16 Amps. (100 mA DP)</v>
          </cell>
          <cell r="C365" t="str">
            <v>Each</v>
          </cell>
          <cell r="D365">
            <v>3253.55</v>
          </cell>
        </row>
        <row r="366">
          <cell r="A366">
            <v>7131820037</v>
          </cell>
          <cell r="B366" t="str">
            <v>ELCB-MCB Composite Unit 20 Amps. (100 mA DP)</v>
          </cell>
          <cell r="C366" t="str">
            <v>Each</v>
          </cell>
          <cell r="D366">
            <v>3253.55</v>
          </cell>
        </row>
        <row r="367">
          <cell r="A367">
            <v>7131820038</v>
          </cell>
          <cell r="B367" t="str">
            <v>MCCB 32 Amps. (10 kA TP)</v>
          </cell>
          <cell r="C367" t="str">
            <v>Each</v>
          </cell>
          <cell r="D367">
            <v>2377.2399999999998</v>
          </cell>
        </row>
        <row r="368">
          <cell r="A368">
            <v>7131820039</v>
          </cell>
          <cell r="B368" t="str">
            <v>MCCB 160 Amps. (10 kA TP)</v>
          </cell>
          <cell r="C368" t="str">
            <v>Each</v>
          </cell>
          <cell r="D368">
            <v>5443.3</v>
          </cell>
        </row>
        <row r="369">
          <cell r="A369">
            <v>7131900004</v>
          </cell>
          <cell r="B369" t="str">
            <v>Locally fabricated - 3 Phase fuse units 150 Amps. (Robust fuse for circuit base).</v>
          </cell>
          <cell r="C369" t="str">
            <v>Each</v>
          </cell>
          <cell r="D369">
            <v>722.16</v>
          </cell>
        </row>
        <row r="370">
          <cell r="A370">
            <v>7131900033</v>
          </cell>
          <cell r="B370" t="str">
            <v>D.O.Fuse element 11 kV (1.5 Amp. to 10 Amp.)</v>
          </cell>
          <cell r="C370" t="str">
            <v>No.</v>
          </cell>
          <cell r="D370">
            <v>7.7</v>
          </cell>
        </row>
        <row r="371">
          <cell r="A371">
            <v>7131900071</v>
          </cell>
          <cell r="B371" t="str">
            <v>H.R.C. Fuse 250 Amps.</v>
          </cell>
          <cell r="C371" t="str">
            <v>Each</v>
          </cell>
          <cell r="D371">
            <v>309.19</v>
          </cell>
        </row>
        <row r="372">
          <cell r="A372">
            <v>7131900072</v>
          </cell>
          <cell r="B372" t="str">
            <v>H.R.C. Fuse 400 Amps.</v>
          </cell>
          <cell r="C372" t="str">
            <v>Each</v>
          </cell>
          <cell r="D372">
            <v>475.35</v>
          </cell>
        </row>
        <row r="373">
          <cell r="A373">
            <v>7131900625</v>
          </cell>
          <cell r="B373" t="str">
            <v>D.O.Fuse element 33 kV (25 Amp.)</v>
          </cell>
          <cell r="C373" t="str">
            <v>No.</v>
          </cell>
          <cell r="D373">
            <v>13.19</v>
          </cell>
        </row>
        <row r="374">
          <cell r="A374">
            <v>7131900650</v>
          </cell>
          <cell r="B374" t="str">
            <v>D.O.Fuse element 33 kV (50 Amp.)</v>
          </cell>
          <cell r="C374" t="str">
            <v>No.</v>
          </cell>
          <cell r="D374">
            <v>14.29</v>
          </cell>
        </row>
        <row r="375">
          <cell r="A375">
            <v>7131900876</v>
          </cell>
          <cell r="B375" t="str">
            <v>H.R.C. Fuse Unit 100 Amps.</v>
          </cell>
          <cell r="C375" t="str">
            <v>Each</v>
          </cell>
          <cell r="D375">
            <v>304.8</v>
          </cell>
        </row>
        <row r="376">
          <cell r="A376">
            <v>7131900876</v>
          </cell>
          <cell r="B376" t="str">
            <v>H.R.C. Fuse 100 Amps.</v>
          </cell>
          <cell r="C376" t="str">
            <v>Each</v>
          </cell>
          <cell r="D376">
            <v>118.84</v>
          </cell>
        </row>
        <row r="377">
          <cell r="A377">
            <v>7131900880</v>
          </cell>
          <cell r="B377" t="str">
            <v>H.R.C. Fuse Unit 250 Amps.</v>
          </cell>
          <cell r="C377" t="str">
            <v>Each</v>
          </cell>
          <cell r="D377">
            <v>765.84</v>
          </cell>
        </row>
        <row r="378">
          <cell r="A378">
            <v>7131900881</v>
          </cell>
          <cell r="B378" t="str">
            <v>H.R.C. Fuse Unit 400 Amps.</v>
          </cell>
          <cell r="C378" t="str">
            <v>Each</v>
          </cell>
          <cell r="D378">
            <v>847.27</v>
          </cell>
        </row>
        <row r="379">
          <cell r="A379">
            <v>7131900969</v>
          </cell>
          <cell r="B379" t="str">
            <v>T.C. Fuse Wire 22 SWG</v>
          </cell>
          <cell r="C379" t="str">
            <v>Kg</v>
          </cell>
          <cell r="D379">
            <v>672.32</v>
          </cell>
        </row>
        <row r="380">
          <cell r="A380">
            <v>7131900971</v>
          </cell>
          <cell r="B380" t="str">
            <v>T.C. Fuse Wire 20 SWG</v>
          </cell>
          <cell r="C380" t="str">
            <v>Kg</v>
          </cell>
          <cell r="D380">
            <v>672.32</v>
          </cell>
        </row>
        <row r="381">
          <cell r="A381">
            <v>7131900973</v>
          </cell>
          <cell r="B381" t="str">
            <v>T.C. Fuse Wire 18 SWG</v>
          </cell>
          <cell r="C381" t="str">
            <v>Kg</v>
          </cell>
          <cell r="D381">
            <v>651.54999999999995</v>
          </cell>
        </row>
        <row r="382">
          <cell r="A382">
            <v>7131900975</v>
          </cell>
          <cell r="B382" t="str">
            <v>T.C. Fuse Wire 16 SWG</v>
          </cell>
          <cell r="C382" t="str">
            <v>Kg</v>
          </cell>
          <cell r="D382">
            <v>651.54999999999995</v>
          </cell>
        </row>
        <row r="383">
          <cell r="A383">
            <v>7131900977</v>
          </cell>
          <cell r="B383" t="str">
            <v>T.C. Fuse Wire 14 SWG</v>
          </cell>
          <cell r="C383" t="str">
            <v>Kg</v>
          </cell>
          <cell r="D383">
            <v>651.54999999999995</v>
          </cell>
        </row>
        <row r="384">
          <cell r="A384">
            <v>7131900979</v>
          </cell>
          <cell r="B384" t="str">
            <v>T.C. Fuse Wire 12 SWG</v>
          </cell>
          <cell r="C384" t="str">
            <v>Kg</v>
          </cell>
          <cell r="D384">
            <v>651.54999999999995</v>
          </cell>
        </row>
        <row r="385">
          <cell r="A385">
            <v>7131900981</v>
          </cell>
          <cell r="B385" t="str">
            <v>T.C. Fuse Wire 10 SWG</v>
          </cell>
          <cell r="C385" t="str">
            <v>Kg</v>
          </cell>
          <cell r="D385">
            <v>654.36</v>
          </cell>
        </row>
        <row r="386">
          <cell r="A386">
            <v>7131900974</v>
          </cell>
          <cell r="B386" t="str">
            <v>T.C. Fuse Wire 8 SWG</v>
          </cell>
          <cell r="C386" t="str">
            <v>Kg</v>
          </cell>
          <cell r="D386">
            <v>595.66</v>
          </cell>
        </row>
        <row r="387">
          <cell r="A387">
            <v>7131910653</v>
          </cell>
          <cell r="B387" t="str">
            <v>Porcelain Kit-kat fuse unit 32 Amps.</v>
          </cell>
          <cell r="C387" t="str">
            <v>Each</v>
          </cell>
          <cell r="D387">
            <v>45.83</v>
          </cell>
        </row>
        <row r="388">
          <cell r="A388">
            <v>7131910654</v>
          </cell>
          <cell r="B388" t="str">
            <v>Porcelain Kit-kat fuse unit 63 Amps.</v>
          </cell>
          <cell r="C388" t="str">
            <v>Each</v>
          </cell>
          <cell r="D388">
            <v>90.56</v>
          </cell>
        </row>
        <row r="389">
          <cell r="A389">
            <v>7131910655</v>
          </cell>
          <cell r="B389" t="str">
            <v>Porcelain Kit-kat fuse unit 16 Amps.</v>
          </cell>
          <cell r="C389" t="str">
            <v>Each</v>
          </cell>
          <cell r="D389">
            <v>26.19</v>
          </cell>
        </row>
        <row r="390">
          <cell r="A390">
            <v>7131910656</v>
          </cell>
          <cell r="B390" t="str">
            <v>Porcelain Kit-kat fuse unit 100 Amps.</v>
          </cell>
          <cell r="C390" t="str">
            <v>Each</v>
          </cell>
          <cell r="D390">
            <v>246.62</v>
          </cell>
        </row>
        <row r="391">
          <cell r="A391">
            <v>7131910657</v>
          </cell>
          <cell r="B391" t="str">
            <v>Porcelain Kit-kat fuse unit 200 Amps.</v>
          </cell>
          <cell r="C391" t="str">
            <v>Each</v>
          </cell>
          <cell r="D391">
            <v>474.95</v>
          </cell>
        </row>
        <row r="392">
          <cell r="A392">
            <v>7131910658</v>
          </cell>
          <cell r="B392" t="str">
            <v>Porcelain Kit-kat fuse unit 300 Amps.</v>
          </cell>
          <cell r="C392" t="str">
            <v>Each</v>
          </cell>
          <cell r="D392">
            <v>1052.32</v>
          </cell>
        </row>
        <row r="393">
          <cell r="A393">
            <v>7131920001</v>
          </cell>
          <cell r="B393" t="str">
            <v>Load break switches only without panel</v>
          </cell>
          <cell r="C393" t="str">
            <v>Unit</v>
          </cell>
          <cell r="D393">
            <v>43728.99</v>
          </cell>
        </row>
        <row r="394">
          <cell r="A394">
            <v>7131920002</v>
          </cell>
          <cell r="B394" t="str">
            <v>Load break switches with panel</v>
          </cell>
          <cell r="C394" t="str">
            <v>Unit</v>
          </cell>
          <cell r="D394">
            <v>95320.94</v>
          </cell>
        </row>
        <row r="395">
          <cell r="A395">
            <v>7131920003</v>
          </cell>
          <cell r="B395" t="str">
            <v>3 Way Load break switch</v>
          </cell>
          <cell r="C395" t="str">
            <v>Unit</v>
          </cell>
          <cell r="D395">
            <v>308373.8</v>
          </cell>
        </row>
        <row r="396">
          <cell r="A396">
            <v>7131920112</v>
          </cell>
          <cell r="B396" t="str">
            <v xml:space="preserve">11 kV Kiosk VCB </v>
          </cell>
          <cell r="C396" t="str">
            <v>Each</v>
          </cell>
          <cell r="D396">
            <v>325864.74</v>
          </cell>
        </row>
        <row r="397">
          <cell r="A397">
            <v>7131920253</v>
          </cell>
          <cell r="B397" t="str">
            <v>TPN Switches 32 Amps.</v>
          </cell>
          <cell r="C397" t="str">
            <v>Each</v>
          </cell>
          <cell r="D397">
            <v>779.71</v>
          </cell>
        </row>
        <row r="398">
          <cell r="A398">
            <v>7131920254</v>
          </cell>
          <cell r="B398" t="str">
            <v>TPN Switches 63 Amps.</v>
          </cell>
          <cell r="C398" t="str">
            <v>Each</v>
          </cell>
          <cell r="D398">
            <v>1912.68</v>
          </cell>
        </row>
        <row r="399">
          <cell r="A399">
            <v>7131920256</v>
          </cell>
          <cell r="B399" t="str">
            <v>TPN Switches 100 Amps.</v>
          </cell>
          <cell r="C399" t="str">
            <v>Each</v>
          </cell>
          <cell r="D399">
            <v>3621.51</v>
          </cell>
        </row>
        <row r="400">
          <cell r="A400">
            <v>7131920258</v>
          </cell>
          <cell r="B400" t="str">
            <v>TPN Switches 200 Amps.</v>
          </cell>
          <cell r="C400" t="str">
            <v>Each</v>
          </cell>
          <cell r="D400">
            <v>5084.2</v>
          </cell>
        </row>
        <row r="401">
          <cell r="A401">
            <v>7131920259</v>
          </cell>
          <cell r="B401" t="str">
            <v>TPN Switches 300 Amps.</v>
          </cell>
          <cell r="C401" t="str">
            <v>Each</v>
          </cell>
          <cell r="D401">
            <v>6897.94</v>
          </cell>
        </row>
        <row r="402">
          <cell r="A402">
            <v>7131920260</v>
          </cell>
          <cell r="B402" t="str">
            <v>TPN Switches 400 Amps.</v>
          </cell>
          <cell r="C402" t="str">
            <v>Each</v>
          </cell>
          <cell r="D402">
            <v>10419.129999999999</v>
          </cell>
        </row>
        <row r="403">
          <cell r="A403">
            <v>7131930109</v>
          </cell>
          <cell r="B403" t="str">
            <v>33 kV ; 600 Amps with earth switch.</v>
          </cell>
          <cell r="C403" t="str">
            <v>Each</v>
          </cell>
        </row>
        <row r="404">
          <cell r="A404">
            <v>7131930221</v>
          </cell>
          <cell r="B404" t="str">
            <v>11 kV Porcelain A.B. Switch</v>
          </cell>
          <cell r="C404" t="str">
            <v>Each</v>
          </cell>
          <cell r="D404">
            <v>8496</v>
          </cell>
        </row>
        <row r="405">
          <cell r="A405">
            <v>7131930321</v>
          </cell>
          <cell r="B405" t="str">
            <v>33 kV Porcelain A.B. Switch</v>
          </cell>
          <cell r="C405" t="str">
            <v>Each</v>
          </cell>
          <cell r="D405">
            <v>18863.48</v>
          </cell>
        </row>
        <row r="406">
          <cell r="A406">
            <v>7131930412</v>
          </cell>
          <cell r="B406" t="str">
            <v>11 kV Porcelain D.O. Fuse unit</v>
          </cell>
          <cell r="C406" t="str">
            <v>Each</v>
          </cell>
          <cell r="D406">
            <v>923.94</v>
          </cell>
        </row>
        <row r="407">
          <cell r="A407">
            <v>7131930415</v>
          </cell>
          <cell r="B407" t="str">
            <v>33 kV Porcelain D.O. Fuse unit</v>
          </cell>
          <cell r="C407" t="str">
            <v>Each</v>
          </cell>
          <cell r="D407">
            <v>2472.1</v>
          </cell>
        </row>
        <row r="408">
          <cell r="A408">
            <v>7131930663</v>
          </cell>
          <cell r="B408" t="str">
            <v>11 kV ; 600 Amps.</v>
          </cell>
          <cell r="C408" t="str">
            <v>Each</v>
          </cell>
          <cell r="D408">
            <v>24234.54</v>
          </cell>
        </row>
        <row r="409">
          <cell r="A409">
            <v>7131930752</v>
          </cell>
          <cell r="B409" t="str">
            <v>33 kV ; 600 Amps without earth switch.</v>
          </cell>
          <cell r="C409" t="str">
            <v>Each</v>
          </cell>
          <cell r="D409">
            <v>41940.5</v>
          </cell>
        </row>
        <row r="410">
          <cell r="A410">
            <v>7131931091</v>
          </cell>
          <cell r="B410" t="str">
            <v>11 kV, 400 Amp, Off Load Isolator with earth switch and mounting GI structure</v>
          </cell>
          <cell r="C410" t="str">
            <v>Set</v>
          </cell>
          <cell r="D410">
            <v>28693.62</v>
          </cell>
        </row>
        <row r="411">
          <cell r="A411">
            <v>7131931095</v>
          </cell>
          <cell r="B411" t="str">
            <v>Mounting GI structure for above isolator</v>
          </cell>
          <cell r="C411" t="str">
            <v>Set</v>
          </cell>
          <cell r="D411">
            <v>14679.61</v>
          </cell>
        </row>
        <row r="412">
          <cell r="A412">
            <v>7131940602</v>
          </cell>
          <cell r="B412" t="str">
            <v>MCCB 100 Amps. (10 kA TP)</v>
          </cell>
          <cell r="C412" t="str">
            <v>Each</v>
          </cell>
          <cell r="D412">
            <v>2502.5700000000002</v>
          </cell>
        </row>
        <row r="413">
          <cell r="A413">
            <v>7131940610</v>
          </cell>
          <cell r="B413" t="str">
            <v>MCCB 300 Amps. (35 kA TP)</v>
          </cell>
          <cell r="C413" t="str">
            <v>Each</v>
          </cell>
          <cell r="D413">
            <v>23774.42</v>
          </cell>
        </row>
        <row r="414">
          <cell r="A414">
            <v>7131940612</v>
          </cell>
          <cell r="B414" t="str">
            <v>MCCB 450 TO 500 Amps. (35 kA TP)</v>
          </cell>
          <cell r="C414" t="str">
            <v>Each</v>
          </cell>
          <cell r="D414">
            <v>23774.42</v>
          </cell>
        </row>
        <row r="415">
          <cell r="A415">
            <v>7131940871</v>
          </cell>
          <cell r="B415" t="str">
            <v>Indoor Type Automatic Control Unit along with APFC Relay</v>
          </cell>
          <cell r="C415" t="str">
            <v>No.</v>
          </cell>
          <cell r="D415">
            <v>48181.89</v>
          </cell>
        </row>
        <row r="416">
          <cell r="A416">
            <v>7131941762</v>
          </cell>
          <cell r="B416" t="str">
            <v>11 kV VCB without control panel &amp; CT's.</v>
          </cell>
          <cell r="C416" t="str">
            <v>Each</v>
          </cell>
          <cell r="D416">
            <v>114005.84</v>
          </cell>
        </row>
        <row r="417">
          <cell r="A417">
            <v>7131943380</v>
          </cell>
          <cell r="B417" t="str">
            <v>33 kV VCB without control panel &amp; CT's.</v>
          </cell>
          <cell r="C417" t="str">
            <v>Each</v>
          </cell>
          <cell r="D417">
            <v>232937.83</v>
          </cell>
        </row>
        <row r="418">
          <cell r="A418">
            <v>7131950010</v>
          </cell>
          <cell r="B418" t="str">
            <v>Distribution box 1 ph. 9 connectors along with 2 Nos. Steel Strap &amp; Buckles.</v>
          </cell>
          <cell r="C418" t="str">
            <v>Each</v>
          </cell>
          <cell r="D418">
            <v>1052.94</v>
          </cell>
        </row>
        <row r="419">
          <cell r="A419">
            <v>7131950012</v>
          </cell>
          <cell r="B419" t="str">
            <v>Distribution box 3 phase 5 connectors along with 2 Nos. Steel Strap &amp; Buckles.</v>
          </cell>
          <cell r="C419" t="str">
            <v>Each</v>
          </cell>
          <cell r="D419">
            <v>1268.3800000000001</v>
          </cell>
        </row>
        <row r="420">
          <cell r="A420">
            <v>7131950015</v>
          </cell>
          <cell r="B420" t="str">
            <v>L.T.Distribution Box for 500 kVA X'mer (800 A, isolator &amp; 12 SP MCCB of 150 A)</v>
          </cell>
          <cell r="C420" t="str">
            <v>Each</v>
          </cell>
          <cell r="D420">
            <v>42226.35</v>
          </cell>
        </row>
        <row r="421">
          <cell r="A421">
            <v>7131950016</v>
          </cell>
          <cell r="B421" t="str">
            <v>11 kV Sectionalizer.</v>
          </cell>
          <cell r="C421" t="str">
            <v>Each</v>
          </cell>
          <cell r="D421">
            <v>362271.33</v>
          </cell>
        </row>
        <row r="422">
          <cell r="A422">
            <v>7131950065</v>
          </cell>
          <cell r="B422" t="str">
            <v>L.T. Distribution Box for 63 kVA X'mer (200 A, isolator &amp; 6 SP MCCB of 100 A)</v>
          </cell>
          <cell r="C422" t="str">
            <v>Each</v>
          </cell>
          <cell r="D422">
            <v>15765.78</v>
          </cell>
        </row>
        <row r="423">
          <cell r="A423">
            <v>7131950105</v>
          </cell>
          <cell r="B423" t="str">
            <v>L.T. Distribution Box for 100 kVA X'mer (200 A, isolator &amp; 6 SP MCCB of 200 A)</v>
          </cell>
          <cell r="C423" t="str">
            <v>Each</v>
          </cell>
          <cell r="D423">
            <v>19708.05</v>
          </cell>
        </row>
        <row r="424">
          <cell r="A424">
            <v>7131950200</v>
          </cell>
          <cell r="B424" t="str">
            <v>L.T. Distribution Box for 200 kVA X'mer (400 A, isolator &amp; 6 SP MCCB of 120A)</v>
          </cell>
          <cell r="C424" t="str">
            <v>Each</v>
          </cell>
          <cell r="D424">
            <v>39414.449999999997</v>
          </cell>
        </row>
        <row r="425">
          <cell r="A425">
            <v>7131950207</v>
          </cell>
          <cell r="B425" t="str">
            <v>L.T. Distribution Box for 315 kVA X'mer (600 A, isolator &amp; 9 SP MCCB of 160A)</v>
          </cell>
          <cell r="C425" t="str">
            <v>Each</v>
          </cell>
          <cell r="D425">
            <v>33850.449999999997</v>
          </cell>
        </row>
        <row r="426">
          <cell r="A426">
            <v>7131950208</v>
          </cell>
          <cell r="B426" t="str">
            <v>SMC LT Distribution Box for 100 kVA Distribution Transformer</v>
          </cell>
          <cell r="C426" t="str">
            <v>Each</v>
          </cell>
          <cell r="D426">
            <v>19116</v>
          </cell>
        </row>
        <row r="427">
          <cell r="A427">
            <v>7131950209</v>
          </cell>
          <cell r="B427" t="str">
            <v>SMC LT Distribution Box for 315 kVA Distribution Transformer</v>
          </cell>
          <cell r="C427" t="str">
            <v>Each</v>
          </cell>
          <cell r="D427">
            <v>32804</v>
          </cell>
        </row>
        <row r="428">
          <cell r="A428">
            <v>7131960006</v>
          </cell>
          <cell r="B428" t="str">
            <v>33 kV feeder control panel (Static Relays).</v>
          </cell>
          <cell r="C428" t="str">
            <v>Each</v>
          </cell>
          <cell r="D428">
            <v>27059.11</v>
          </cell>
        </row>
        <row r="429">
          <cell r="A429">
            <v>7131960007</v>
          </cell>
          <cell r="B429" t="str">
            <v>33 kV Transformer Control Panel (Static Relays)</v>
          </cell>
          <cell r="C429" t="str">
            <v>Each</v>
          </cell>
          <cell r="D429">
            <v>29738.19</v>
          </cell>
        </row>
        <row r="430">
          <cell r="A430">
            <v>7131960008</v>
          </cell>
          <cell r="B430" t="str">
            <v>Feeder Control (Static Relays)</v>
          </cell>
          <cell r="C430" t="str">
            <v>Each</v>
          </cell>
          <cell r="D430">
            <v>23328.880000000001</v>
          </cell>
        </row>
        <row r="431">
          <cell r="A431">
            <v>7131960009</v>
          </cell>
          <cell r="B431" t="str">
            <v>Transformer Control (Static Relays)</v>
          </cell>
          <cell r="C431" t="str">
            <v>Each</v>
          </cell>
          <cell r="D431">
            <v>28033.32</v>
          </cell>
        </row>
        <row r="432">
          <cell r="A432">
            <v>7131960010</v>
          </cell>
          <cell r="B432" t="str">
            <v>11 kV Control &amp; Relay Panel for Capacitor Bank</v>
          </cell>
          <cell r="C432" t="str">
            <v>Each</v>
          </cell>
          <cell r="D432">
            <v>86141.15</v>
          </cell>
        </row>
        <row r="433">
          <cell r="A433">
            <v>7131960520</v>
          </cell>
          <cell r="B433" t="str">
            <v>2 Feeder Control (Static Relays)</v>
          </cell>
          <cell r="C433" t="str">
            <v>Each</v>
          </cell>
          <cell r="D433">
            <v>34939.800000000003</v>
          </cell>
        </row>
        <row r="434">
          <cell r="A434">
            <v>7131960522</v>
          </cell>
          <cell r="B434" t="str">
            <v>1 Transformer+1 Feeder (Static Relays)</v>
          </cell>
          <cell r="C434" t="str">
            <v>Each</v>
          </cell>
          <cell r="D434">
            <v>35164</v>
          </cell>
        </row>
        <row r="435">
          <cell r="A435">
            <v>7131960524</v>
          </cell>
          <cell r="B435" t="str">
            <v>1 Feeder + 1 Transformer (Static Relays)</v>
          </cell>
          <cell r="C435" t="str">
            <v>Each</v>
          </cell>
          <cell r="D435">
            <v>35683.199999999997</v>
          </cell>
        </row>
        <row r="436">
          <cell r="A436">
            <v>7132002234</v>
          </cell>
          <cell r="B436" t="str">
            <v>Allen keys set of 9 Pcs.(1.5mm; 2mm; 2.5mm; 3mm; 4mm; 5mm; 6mm; 8mm; 10mm) Black finish, box packing</v>
          </cell>
          <cell r="C436" t="str">
            <v>Nos.</v>
          </cell>
          <cell r="D436">
            <v>213.94</v>
          </cell>
        </row>
        <row r="437">
          <cell r="A437">
            <v>7132004003</v>
          </cell>
          <cell r="B437" t="str">
            <v>Hack saw frames + B185</v>
          </cell>
          <cell r="C437" t="str">
            <v>Nos.</v>
          </cell>
          <cell r="D437">
            <v>138</v>
          </cell>
        </row>
        <row r="438">
          <cell r="A438">
            <v>7132004004</v>
          </cell>
          <cell r="B438" t="str">
            <v>Hack saw blade 300x12.5 mm</v>
          </cell>
          <cell r="C438" t="str">
            <v>Nos.</v>
          </cell>
          <cell r="D438">
            <v>11.59</v>
          </cell>
        </row>
        <row r="439">
          <cell r="A439">
            <v>7132011171</v>
          </cell>
          <cell r="B439" t="str">
            <v>Cable Cutter</v>
          </cell>
          <cell r="C439" t="str">
            <v>Nos.</v>
          </cell>
          <cell r="D439">
            <v>508.77</v>
          </cell>
        </row>
        <row r="440">
          <cell r="A440">
            <v>7132013331</v>
          </cell>
          <cell r="B440" t="str">
            <v>Discharge Rod</v>
          </cell>
          <cell r="C440" t="str">
            <v>Nos.</v>
          </cell>
          <cell r="D440">
            <v>492.85</v>
          </cell>
        </row>
        <row r="441">
          <cell r="A441">
            <v>7132014014</v>
          </cell>
          <cell r="B441" t="str">
            <v>Portable drilling machine</v>
          </cell>
          <cell r="C441" t="str">
            <v>Nos.</v>
          </cell>
          <cell r="D441">
            <v>3131.08</v>
          </cell>
        </row>
        <row r="442">
          <cell r="A442">
            <v>7132028159</v>
          </cell>
          <cell r="B442" t="str">
            <v>Hammer 8 Lbs (3629 gm)</v>
          </cell>
          <cell r="C442" t="str">
            <v>Nos.</v>
          </cell>
          <cell r="D442">
            <v>1146.9000000000001</v>
          </cell>
        </row>
        <row r="443">
          <cell r="A443">
            <v>7132028160</v>
          </cell>
          <cell r="B443" t="str">
            <v>Hammer 2 Lbs (907 gm.)</v>
          </cell>
          <cell r="C443" t="str">
            <v>Nos.</v>
          </cell>
          <cell r="D443">
            <v>354.86</v>
          </cell>
        </row>
        <row r="444">
          <cell r="A444">
            <v>7132061858</v>
          </cell>
          <cell r="B444" t="str">
            <v>Combination Plier / Cutting Plier</v>
          </cell>
          <cell r="C444" t="str">
            <v>Nos.</v>
          </cell>
          <cell r="D444">
            <v>236.9</v>
          </cell>
        </row>
        <row r="445">
          <cell r="A445">
            <v>7132072006</v>
          </cell>
          <cell r="B445" t="str">
            <v>Screw driver 250 mm</v>
          </cell>
          <cell r="C445" t="str">
            <v>Nos.</v>
          </cell>
          <cell r="D445">
            <v>76.150000000000006</v>
          </cell>
        </row>
        <row r="446">
          <cell r="A446">
            <v>7132072007</v>
          </cell>
          <cell r="B446" t="str">
            <v>Screw driver 200 mm</v>
          </cell>
          <cell r="C446" t="str">
            <v>Nos.</v>
          </cell>
          <cell r="D446">
            <v>71.319999999999993</v>
          </cell>
        </row>
        <row r="447">
          <cell r="A447">
            <v>7132072008</v>
          </cell>
          <cell r="B447" t="str">
            <v>Screw driver 150 mm</v>
          </cell>
          <cell r="C447" t="str">
            <v>Nos.</v>
          </cell>
          <cell r="D447">
            <v>66.48</v>
          </cell>
        </row>
        <row r="448">
          <cell r="A448">
            <v>7132072522</v>
          </cell>
          <cell r="B448" t="str">
            <v xml:space="preserve">Screw driver Set </v>
          </cell>
          <cell r="C448" t="str">
            <v>Nos.</v>
          </cell>
        </row>
        <row r="449">
          <cell r="A449">
            <v>7132074032</v>
          </cell>
          <cell r="B449" t="str">
            <v>Ring Spanners  (6x7,8x9, 10x11,12x13,14x15,16x17,18x19, 20x22x,21x23,24x27,25x28,30x32)</v>
          </cell>
          <cell r="C449" t="str">
            <v>Set.</v>
          </cell>
          <cell r="D449">
            <v>1658.36</v>
          </cell>
        </row>
        <row r="450">
          <cell r="A450">
            <v>7132074033</v>
          </cell>
          <cell r="B450" t="str">
            <v xml:space="preserve">Tube Spanners </v>
          </cell>
          <cell r="C450" t="str">
            <v>Set.</v>
          </cell>
          <cell r="D450">
            <v>685.34</v>
          </cell>
        </row>
        <row r="451">
          <cell r="A451">
            <v>7132074034</v>
          </cell>
          <cell r="B451" t="str">
            <v>Double end spanner (6x7,8x9, 10x11,12x13,14x15,16x17,18x19, 20x22x,21x23,24x27,25x28,30x32)</v>
          </cell>
          <cell r="C451" t="str">
            <v>Set.</v>
          </cell>
          <cell r="D451">
            <v>784.45</v>
          </cell>
        </row>
        <row r="452">
          <cell r="A452">
            <v>7132074035</v>
          </cell>
          <cell r="B452" t="str">
            <v xml:space="preserve">Adjustable Screw Spanner 12 inches </v>
          </cell>
          <cell r="C452" t="str">
            <v>Nos.</v>
          </cell>
          <cell r="D452">
            <v>508.86</v>
          </cell>
        </row>
        <row r="453">
          <cell r="A453">
            <v>7132074036</v>
          </cell>
          <cell r="B453" t="str">
            <v>Box spanners (of size 32Af, 27A/F, 30 A/F &amp; tommy Bar)</v>
          </cell>
          <cell r="C453" t="str">
            <v>Set.</v>
          </cell>
          <cell r="D453">
            <v>1510.89</v>
          </cell>
        </row>
        <row r="454">
          <cell r="A454">
            <v>7132088614</v>
          </cell>
          <cell r="B454" t="str">
            <v>Pipe Wrench 24 inches size</v>
          </cell>
          <cell r="C454" t="str">
            <v>Nos.</v>
          </cell>
          <cell r="D454">
            <v>1259.3900000000001</v>
          </cell>
        </row>
        <row r="455">
          <cell r="A455">
            <v>7132088615</v>
          </cell>
          <cell r="B455" t="str">
            <v>Pipe Wrench 18 inches size</v>
          </cell>
          <cell r="C455" t="str">
            <v>Nos.</v>
          </cell>
          <cell r="D455">
            <v>691.16</v>
          </cell>
        </row>
        <row r="456">
          <cell r="A456">
            <v>7132200014</v>
          </cell>
          <cell r="B456" t="str">
            <v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v>
          </cell>
          <cell r="C456" t="str">
            <v>Each</v>
          </cell>
          <cell r="D456">
            <v>145864.88</v>
          </cell>
        </row>
        <row r="457">
          <cell r="A457">
            <v>7132200812</v>
          </cell>
          <cell r="B457" t="str">
            <v xml:space="preserve">  5 kVAR</v>
          </cell>
          <cell r="C457" t="str">
            <v>Each</v>
          </cell>
          <cell r="D457">
            <v>1611.53</v>
          </cell>
        </row>
        <row r="458">
          <cell r="A458">
            <v>7132200813</v>
          </cell>
          <cell r="B458" t="str">
            <v>10 kVAR</v>
          </cell>
          <cell r="C458" t="str">
            <v>Each</v>
          </cell>
          <cell r="D458">
            <v>3222.06</v>
          </cell>
        </row>
        <row r="459">
          <cell r="A459">
            <v>7132200814</v>
          </cell>
          <cell r="B459" t="str">
            <v>12 kVAR</v>
          </cell>
          <cell r="C459" t="str">
            <v>Each</v>
          </cell>
          <cell r="D459">
            <v>3871.51</v>
          </cell>
        </row>
        <row r="460">
          <cell r="A460">
            <v>7132200815</v>
          </cell>
          <cell r="B460" t="str">
            <v>20 kVAR</v>
          </cell>
          <cell r="C460" t="str">
            <v>Each</v>
          </cell>
          <cell r="D460">
            <v>6424.94</v>
          </cell>
        </row>
        <row r="461">
          <cell r="A461">
            <v>7132200826</v>
          </cell>
          <cell r="B461" t="str">
            <v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v>
          </cell>
          <cell r="C461" t="str">
            <v>Each</v>
          </cell>
          <cell r="D461">
            <v>192879.89</v>
          </cell>
        </row>
        <row r="462">
          <cell r="A462">
            <v>7132210007</v>
          </cell>
          <cell r="B462" t="str">
            <v xml:space="preserve">16 kVA (4 Star) Aluminium Wound </v>
          </cell>
          <cell r="C462" t="str">
            <v>Each</v>
          </cell>
        </row>
        <row r="463">
          <cell r="A463">
            <v>7132210008</v>
          </cell>
          <cell r="B463" t="str">
            <v xml:space="preserve">25 kVA (4 Star) Aluminium Wound </v>
          </cell>
          <cell r="C463" t="str">
            <v>Each</v>
          </cell>
        </row>
        <row r="464">
          <cell r="A464">
            <v>7132210009</v>
          </cell>
          <cell r="B464" t="str">
            <v xml:space="preserve">63 kVA (4 Star) Aluminium Wound </v>
          </cell>
          <cell r="C464" t="str">
            <v>Each</v>
          </cell>
        </row>
        <row r="465">
          <cell r="A465">
            <v>7132210010</v>
          </cell>
          <cell r="B465" t="str">
            <v xml:space="preserve">100 kVA (4 Star) Aluminium Wound </v>
          </cell>
          <cell r="C465" t="str">
            <v>Each</v>
          </cell>
        </row>
        <row r="466">
          <cell r="A466">
            <v>7132210011</v>
          </cell>
          <cell r="B466" t="str">
            <v xml:space="preserve">200 kVA (4 Star) Aluminium Wound </v>
          </cell>
          <cell r="C466" t="str">
            <v>Each</v>
          </cell>
        </row>
        <row r="467">
          <cell r="A467">
            <v>7132210012</v>
          </cell>
          <cell r="B467" t="str">
            <v>315 kVA (CEA Design) Copper wound ISI Marked, 11/0.433 kV Distribution Transformer having energy efficiency level '2'</v>
          </cell>
          <cell r="C467" t="str">
            <v>Each</v>
          </cell>
        </row>
        <row r="468">
          <cell r="A468">
            <v>7132210015</v>
          </cell>
          <cell r="B468" t="str">
            <v>500 kVA [CEA Design] Copper Wound ISI Marked, 11/0.433 kV Distribution Transformer having energy efficiency level '2'</v>
          </cell>
          <cell r="C468" t="str">
            <v>Each</v>
          </cell>
        </row>
        <row r="469">
          <cell r="A469">
            <v>7132210106</v>
          </cell>
          <cell r="B469" t="str">
            <v>0.2% Reactor suitable for 363 kVAR step</v>
          </cell>
          <cell r="C469" t="str">
            <v>Set</v>
          </cell>
          <cell r="D469">
            <v>7083.36</v>
          </cell>
        </row>
        <row r="470">
          <cell r="A470">
            <v>7132210108</v>
          </cell>
          <cell r="B470" t="str">
            <v>0.2% Reactor suitable for 726 kVAR step</v>
          </cell>
          <cell r="C470" t="str">
            <v>Set</v>
          </cell>
          <cell r="D470">
            <v>8647.51</v>
          </cell>
        </row>
        <row r="471">
          <cell r="A471">
            <v>7132210215</v>
          </cell>
          <cell r="B471" t="str">
            <v>50 kVA (Copper winding)</v>
          </cell>
          <cell r="C471" t="str">
            <v>Each</v>
          </cell>
          <cell r="D471">
            <v>109974.67</v>
          </cell>
        </row>
        <row r="472">
          <cell r="A472">
            <v>7132220091</v>
          </cell>
          <cell r="B472" t="str">
            <v>Power Transformer 1600 kVA</v>
          </cell>
          <cell r="C472" t="str">
            <v>Each</v>
          </cell>
          <cell r="D472">
            <v>773589.21</v>
          </cell>
        </row>
        <row r="473">
          <cell r="A473">
            <v>7132220095</v>
          </cell>
          <cell r="B473" t="str">
            <v xml:space="preserve">Power Transformer 3150 kVA </v>
          </cell>
          <cell r="C473" t="str">
            <v>Each</v>
          </cell>
          <cell r="D473">
            <v>2297780.3199999998</v>
          </cell>
        </row>
        <row r="474">
          <cell r="A474">
            <v>7132220097</v>
          </cell>
          <cell r="B474" t="str">
            <v xml:space="preserve">Power Transformer 5000 kVA </v>
          </cell>
          <cell r="C474" t="str">
            <v>Each</v>
          </cell>
          <cell r="D474">
            <v>3245018.22</v>
          </cell>
        </row>
        <row r="475">
          <cell r="A475">
            <v>7132230015</v>
          </cell>
          <cell r="B475" t="str">
            <v>Indoor Type 33 kV Metering Cubical CTPT Unit 100 /5A</v>
          </cell>
          <cell r="C475" t="str">
            <v>Each</v>
          </cell>
          <cell r="D475">
            <v>237215.35999999999</v>
          </cell>
        </row>
        <row r="476">
          <cell r="A476">
            <v>7132230016</v>
          </cell>
          <cell r="B476" t="str">
            <v>L.T.C.T. 100/5 Amps.</v>
          </cell>
          <cell r="C476" t="str">
            <v>Each</v>
          </cell>
          <cell r="D476">
            <v>351.55</v>
          </cell>
        </row>
        <row r="477">
          <cell r="A477">
            <v>7132230017</v>
          </cell>
          <cell r="B477" t="str">
            <v>Indoor Type 33 kV Metering Cubical CTPT Unit 50/5 A</v>
          </cell>
          <cell r="C477" t="str">
            <v>Each</v>
          </cell>
          <cell r="D477">
            <v>218950.07</v>
          </cell>
        </row>
        <row r="478">
          <cell r="A478">
            <v>7132230019</v>
          </cell>
          <cell r="B478" t="str">
            <v>L.T.C.T. 200/5 Amps.</v>
          </cell>
          <cell r="C478" t="str">
            <v>Each</v>
          </cell>
          <cell r="D478">
            <v>356.08</v>
          </cell>
        </row>
        <row r="479">
          <cell r="A479">
            <v>7132230021</v>
          </cell>
          <cell r="B479" t="str">
            <v>L.T.C.T. 300/5 Amps.</v>
          </cell>
          <cell r="C479" t="str">
            <v>Each</v>
          </cell>
          <cell r="D479">
            <v>285.08999999999997</v>
          </cell>
        </row>
        <row r="480">
          <cell r="A480">
            <v>7132230024</v>
          </cell>
          <cell r="B480" t="str">
            <v>L.T.C.T. 500/5 Amps.</v>
          </cell>
          <cell r="C480" t="str">
            <v>Each</v>
          </cell>
          <cell r="D480">
            <v>285.08999999999997</v>
          </cell>
        </row>
        <row r="481">
          <cell r="A481">
            <v>7132230039</v>
          </cell>
          <cell r="B481" t="str">
            <v>220 kV C.T. 800-400/1-1A</v>
          </cell>
          <cell r="C481" t="str">
            <v>No.</v>
          </cell>
          <cell r="D481">
            <v>472634.84</v>
          </cell>
        </row>
        <row r="482">
          <cell r="A482">
            <v>7132230043</v>
          </cell>
          <cell r="B482" t="str">
            <v xml:space="preserve">33 kV CT's (400-200/5) Amps. Oil filled </v>
          </cell>
          <cell r="C482" t="str">
            <v>Each</v>
          </cell>
          <cell r="D482">
            <v>25179.73</v>
          </cell>
        </row>
        <row r="483">
          <cell r="A483">
            <v>7132230065</v>
          </cell>
          <cell r="B483" t="str">
            <v>132 kV C.T. 600-300/1-1A</v>
          </cell>
          <cell r="C483" t="str">
            <v>No.</v>
          </cell>
          <cell r="D483">
            <v>316874.42</v>
          </cell>
        </row>
        <row r="484">
          <cell r="A484">
            <v>7132230075</v>
          </cell>
          <cell r="B484" t="str">
            <v>132 kV C.T. 150-75/1-1A</v>
          </cell>
          <cell r="C484" t="str">
            <v>No.</v>
          </cell>
          <cell r="D484">
            <v>361745.08</v>
          </cell>
        </row>
        <row r="485">
          <cell r="A485">
            <v>7132230076</v>
          </cell>
          <cell r="B485" t="str">
            <v>220 kV C.T. 150-75/1-1A</v>
          </cell>
          <cell r="C485" t="str">
            <v>No.</v>
          </cell>
          <cell r="D485">
            <v>796940.75</v>
          </cell>
        </row>
        <row r="486">
          <cell r="A486">
            <v>7132230077</v>
          </cell>
          <cell r="B486" t="str">
            <v>220 kV C.T. 300-150/1-1A</v>
          </cell>
          <cell r="C486" t="str">
            <v>No.</v>
          </cell>
          <cell r="D486">
            <v>521580.74</v>
          </cell>
        </row>
        <row r="487">
          <cell r="A487">
            <v>7132230078</v>
          </cell>
          <cell r="B487" t="str">
            <v>220 kV C.T. 600-300/1-1A</v>
          </cell>
          <cell r="C487" t="str">
            <v>No.</v>
          </cell>
          <cell r="D487">
            <v>482507.47</v>
          </cell>
        </row>
        <row r="488">
          <cell r="A488">
            <v>7132230088</v>
          </cell>
          <cell r="B488" t="str">
            <v>11 kV CTPT Unit 400-200/5 A</v>
          </cell>
          <cell r="C488" t="str">
            <v>Each</v>
          </cell>
          <cell r="D488">
            <v>38077.08</v>
          </cell>
        </row>
        <row r="489">
          <cell r="A489">
            <v>7132230089</v>
          </cell>
          <cell r="B489" t="str">
            <v>33 kV CTPT Unit 300-150/5 A</v>
          </cell>
          <cell r="C489" t="str">
            <v>Each</v>
          </cell>
          <cell r="D489">
            <v>86339.7</v>
          </cell>
        </row>
        <row r="490">
          <cell r="A490">
            <v>7132230185</v>
          </cell>
          <cell r="B490" t="str">
            <v>11 kV C.T. 200-100/5 Amps.</v>
          </cell>
          <cell r="C490" t="str">
            <v>Each</v>
          </cell>
          <cell r="D490">
            <v>13230.25</v>
          </cell>
        </row>
        <row r="491">
          <cell r="A491">
            <v>7132230188</v>
          </cell>
          <cell r="B491" t="str">
            <v>11 kV C.T. 300-150/5 Amps.</v>
          </cell>
          <cell r="C491" t="str">
            <v>Each</v>
          </cell>
          <cell r="D491">
            <v>12874.05</v>
          </cell>
        </row>
        <row r="492">
          <cell r="A492">
            <v>7132230263</v>
          </cell>
          <cell r="B492" t="str">
            <v>33 kV CT's (300-150/5) Amps oil filled</v>
          </cell>
          <cell r="C492" t="str">
            <v>Each</v>
          </cell>
          <cell r="D492">
            <v>22405.16</v>
          </cell>
        </row>
        <row r="493">
          <cell r="A493">
            <v>7132230265</v>
          </cell>
          <cell r="B493" t="str">
            <v>33 kV CT's (200-100/5-5) Amps oil filled</v>
          </cell>
          <cell r="C493" t="str">
            <v>Each</v>
          </cell>
          <cell r="D493">
            <v>18853.39</v>
          </cell>
        </row>
        <row r="494">
          <cell r="A494">
            <v>7132230304</v>
          </cell>
          <cell r="B494" t="str">
            <v>33 kV CT's  (100-50/5) Amps. oil filled</v>
          </cell>
          <cell r="C494" t="str">
            <v>Each</v>
          </cell>
        </row>
        <row r="495">
          <cell r="A495">
            <v>7132230330</v>
          </cell>
          <cell r="B495" t="str">
            <v>132 kV C.T. 100-50/1-1A</v>
          </cell>
          <cell r="C495" t="str">
            <v>No.</v>
          </cell>
          <cell r="D495">
            <v>364009.16</v>
          </cell>
        </row>
        <row r="496">
          <cell r="A496">
            <v>7132230332</v>
          </cell>
          <cell r="B496" t="str">
            <v>132 kV C.T. 200-100/1-1A</v>
          </cell>
          <cell r="C496" t="str">
            <v>No.</v>
          </cell>
          <cell r="D496">
            <v>338761.65</v>
          </cell>
        </row>
        <row r="497">
          <cell r="A497">
            <v>7132230336</v>
          </cell>
          <cell r="B497" t="str">
            <v>132 kV C.T. 300-150/1-1A</v>
          </cell>
          <cell r="C497" t="str">
            <v>No.</v>
          </cell>
          <cell r="D497">
            <v>290014.88</v>
          </cell>
        </row>
        <row r="498">
          <cell r="A498">
            <v>7132230394</v>
          </cell>
          <cell r="B498" t="str">
            <v>11 kV CTPT Unit 7.5/5 A</v>
          </cell>
          <cell r="C498" t="str">
            <v>Each</v>
          </cell>
        </row>
        <row r="499">
          <cell r="A499">
            <v>7132230395</v>
          </cell>
          <cell r="B499" t="str">
            <v>11 kV CTPT Unit 10/5 A</v>
          </cell>
          <cell r="C499" t="str">
            <v>Each</v>
          </cell>
          <cell r="D499">
            <v>30932.5</v>
          </cell>
        </row>
        <row r="500">
          <cell r="A500">
            <v>7132230396</v>
          </cell>
          <cell r="B500" t="str">
            <v>11 kV CTPT Unit 15/5 A</v>
          </cell>
          <cell r="C500" t="str">
            <v>Each</v>
          </cell>
        </row>
        <row r="501">
          <cell r="A501">
            <v>7132230399</v>
          </cell>
          <cell r="B501" t="str">
            <v>11 kV CTPT Unit 300-150/5 A</v>
          </cell>
          <cell r="C501" t="str">
            <v>Each</v>
          </cell>
          <cell r="D501">
            <v>38073.65</v>
          </cell>
        </row>
        <row r="502">
          <cell r="A502">
            <v>7132230401</v>
          </cell>
          <cell r="B502" t="str">
            <v>11 kV CTPT Unit 25/5 A</v>
          </cell>
          <cell r="C502" t="str">
            <v>Each</v>
          </cell>
          <cell r="D502">
            <v>30015.66</v>
          </cell>
        </row>
        <row r="503">
          <cell r="A503">
            <v>7132230406</v>
          </cell>
          <cell r="B503" t="str">
            <v>11 kV CTPT Unit 75/5 A</v>
          </cell>
          <cell r="C503" t="str">
            <v>Each</v>
          </cell>
        </row>
        <row r="504">
          <cell r="A504">
            <v>7132230412</v>
          </cell>
          <cell r="B504" t="str">
            <v>11 kV CTPT Unit 200-100/5 A</v>
          </cell>
          <cell r="C504" t="str">
            <v>Each</v>
          </cell>
          <cell r="D504">
            <v>32939.360000000001</v>
          </cell>
        </row>
        <row r="505">
          <cell r="A505">
            <v>7132230414</v>
          </cell>
          <cell r="B505" t="str">
            <v>11 kV CTPT Unit 50/5 A</v>
          </cell>
          <cell r="C505" t="str">
            <v>Each</v>
          </cell>
          <cell r="D505">
            <v>38836.49</v>
          </cell>
        </row>
        <row r="506">
          <cell r="A506">
            <v>7132230418</v>
          </cell>
          <cell r="B506" t="str">
            <v>33 kV CTPT Unit 20/5 A</v>
          </cell>
          <cell r="C506" t="str">
            <v>Each</v>
          </cell>
          <cell r="D506">
            <v>59115.16</v>
          </cell>
        </row>
        <row r="507">
          <cell r="A507">
            <v>7132230427</v>
          </cell>
          <cell r="B507" t="str">
            <v>33 kV CTPT Unit 200-100/5 A</v>
          </cell>
          <cell r="C507" t="str">
            <v>Each</v>
          </cell>
          <cell r="D507">
            <v>68290.62</v>
          </cell>
        </row>
        <row r="508">
          <cell r="A508">
            <v>7132230447</v>
          </cell>
          <cell r="B508" t="str">
            <v>33 kV CTPT Unit 5/5 A</v>
          </cell>
          <cell r="C508" t="str">
            <v>Each</v>
          </cell>
        </row>
        <row r="509">
          <cell r="A509">
            <v>7132230448</v>
          </cell>
          <cell r="B509" t="str">
            <v>33 kV CTPT Unit 10/5 A</v>
          </cell>
          <cell r="C509" t="str">
            <v>Each</v>
          </cell>
          <cell r="D509">
            <v>61152.32</v>
          </cell>
        </row>
        <row r="510">
          <cell r="A510">
            <v>7132230449</v>
          </cell>
          <cell r="B510" t="str">
            <v>33 kV CTPT Unit 30/5 A</v>
          </cell>
          <cell r="C510" t="str">
            <v>Each</v>
          </cell>
        </row>
        <row r="511">
          <cell r="A511">
            <v>7132230450</v>
          </cell>
          <cell r="B511" t="str">
            <v>33 kV CTPT Unit 50/5 A</v>
          </cell>
          <cell r="C511" t="str">
            <v>Each</v>
          </cell>
          <cell r="D511">
            <v>58215.94</v>
          </cell>
        </row>
        <row r="512">
          <cell r="A512">
            <v>7132230453</v>
          </cell>
          <cell r="B512" t="str">
            <v>33 kV CTPT Unit 100 /5A</v>
          </cell>
          <cell r="C512" t="str">
            <v>Each</v>
          </cell>
          <cell r="D512">
            <v>52421.38</v>
          </cell>
        </row>
        <row r="513">
          <cell r="A513">
            <v>7132230455</v>
          </cell>
          <cell r="B513" t="str">
            <v>33 kV CTPT Unit 200/5A</v>
          </cell>
          <cell r="C513" t="str">
            <v>Each</v>
          </cell>
          <cell r="D513">
            <v>52421.38</v>
          </cell>
        </row>
        <row r="514">
          <cell r="A514">
            <v>7132230457</v>
          </cell>
          <cell r="B514" t="str">
            <v>33 kV CTPT Unit 400-200/5 A</v>
          </cell>
          <cell r="C514" t="str">
            <v>Each</v>
          </cell>
          <cell r="D514">
            <v>85041.37</v>
          </cell>
        </row>
        <row r="515">
          <cell r="A515">
            <v>7132230471</v>
          </cell>
          <cell r="B515" t="str">
            <v xml:space="preserve">11 kV 3 PH Residual Voltage Transformer </v>
          </cell>
          <cell r="C515" t="str">
            <v>Each</v>
          </cell>
          <cell r="D515">
            <v>34386.839999999997</v>
          </cell>
        </row>
        <row r="516">
          <cell r="A516">
            <v>7132230473</v>
          </cell>
          <cell r="B516" t="str">
            <v>11 kV PT Station Type</v>
          </cell>
          <cell r="C516" t="str">
            <v>No.</v>
          </cell>
        </row>
        <row r="517">
          <cell r="A517">
            <v>7132230056</v>
          </cell>
          <cell r="B517" t="str">
            <v>11 kV Single Phase PT's (Oil filled)</v>
          </cell>
          <cell r="C517" t="str">
            <v>Each</v>
          </cell>
          <cell r="D517">
            <v>9887.1299999999992</v>
          </cell>
        </row>
        <row r="518">
          <cell r="A518">
            <v>7132230057</v>
          </cell>
          <cell r="B518" t="str">
            <v>33 kV Single Phase PT's (Oil filled)</v>
          </cell>
          <cell r="C518" t="str">
            <v>Each</v>
          </cell>
          <cell r="D518">
            <v>15866.47</v>
          </cell>
        </row>
        <row r="519">
          <cell r="A519">
            <v>7132230501</v>
          </cell>
          <cell r="B519" t="str">
            <v>132 kV P.T.</v>
          </cell>
          <cell r="C519" t="str">
            <v>No.</v>
          </cell>
          <cell r="D519">
            <v>250458.14</v>
          </cell>
        </row>
        <row r="520">
          <cell r="A520">
            <v>7132230511</v>
          </cell>
          <cell r="B520" t="str">
            <v>220 kV P.T.</v>
          </cell>
          <cell r="C520" t="str">
            <v>No.</v>
          </cell>
          <cell r="D520">
            <v>510317.7</v>
          </cell>
        </row>
        <row r="521">
          <cell r="A521">
            <v>7132401672</v>
          </cell>
          <cell r="B521" t="str">
            <v>Small Steel Almirah 50''</v>
          </cell>
          <cell r="C521" t="str">
            <v>No.</v>
          </cell>
          <cell r="D521">
            <v>5300</v>
          </cell>
        </row>
        <row r="522">
          <cell r="A522">
            <v>7132404015</v>
          </cell>
          <cell r="B522" t="str">
            <v>Safety belts</v>
          </cell>
          <cell r="C522" t="str">
            <v>Nos.</v>
          </cell>
          <cell r="D522">
            <v>637</v>
          </cell>
        </row>
        <row r="523">
          <cell r="A523">
            <v>7132404016</v>
          </cell>
          <cell r="B523" t="str">
            <v>Safety helmets</v>
          </cell>
          <cell r="C523" t="str">
            <v>Nos.</v>
          </cell>
          <cell r="D523">
            <v>144.05000000000001</v>
          </cell>
        </row>
        <row r="524">
          <cell r="A524">
            <v>7132404366</v>
          </cell>
          <cell r="B524" t="str">
            <v xml:space="preserve">Battery </v>
          </cell>
          <cell r="C524" t="str">
            <v>No.</v>
          </cell>
          <cell r="D524">
            <v>54676.09</v>
          </cell>
        </row>
        <row r="525">
          <cell r="A525">
            <v>7132406022</v>
          </cell>
          <cell r="B525" t="str">
            <v>T.W. Meter Board, 300x300x75 mm, coated with varnish/SMC board</v>
          </cell>
          <cell r="C525" t="str">
            <v>Nos.</v>
          </cell>
          <cell r="D525">
            <v>151.91</v>
          </cell>
        </row>
        <row r="526">
          <cell r="A526">
            <v>7132406420</v>
          </cell>
          <cell r="B526" t="str">
            <v>Meter Box (GI Plain Sheet) for 3 Phase LT CT operated meter</v>
          </cell>
          <cell r="C526" t="str">
            <v>Each</v>
          </cell>
          <cell r="D526">
            <v>2743.09</v>
          </cell>
        </row>
        <row r="527">
          <cell r="A527">
            <v>7132406793</v>
          </cell>
          <cell r="B527" t="str">
            <v>Pilfer proof SMC/FRPP/PPO LTCT meter box</v>
          </cell>
          <cell r="C527" t="str">
            <v>Each</v>
          </cell>
          <cell r="D527">
            <v>3463.75</v>
          </cell>
        </row>
        <row r="528">
          <cell r="A528">
            <v>7132406795</v>
          </cell>
          <cell r="B528" t="str">
            <v>Pilfer proof SMC/FRPP/PPO LTCT meter box with LTCT 100/5A</v>
          </cell>
          <cell r="C528" t="str">
            <v>Each</v>
          </cell>
          <cell r="D528">
            <v>4073.36</v>
          </cell>
        </row>
        <row r="529">
          <cell r="A529">
            <v>7132406794</v>
          </cell>
          <cell r="B529" t="str">
            <v>Pilfer proof SMC meter box for LTCT meter box with LTCT 300/5A</v>
          </cell>
          <cell r="C529" t="str">
            <v>Each</v>
          </cell>
          <cell r="D529">
            <v>3719.36</v>
          </cell>
        </row>
        <row r="530">
          <cell r="A530">
            <v>7132406425</v>
          </cell>
          <cell r="B530" t="str">
            <v>Universal Meter Box for HT meters.</v>
          </cell>
          <cell r="C530" t="str">
            <v>Each</v>
          </cell>
          <cell r="D530">
            <v>3232.14</v>
          </cell>
        </row>
        <row r="531">
          <cell r="A531">
            <v>7132406721</v>
          </cell>
          <cell r="B531" t="str">
            <v>CT operated electronic static meters with DLMS.</v>
          </cell>
          <cell r="C531" t="str">
            <v>Each</v>
          </cell>
          <cell r="D531">
            <v>5375.44</v>
          </cell>
        </row>
        <row r="532">
          <cell r="A532">
            <v>7132409830</v>
          </cell>
          <cell r="B532" t="str">
            <v xml:space="preserve">Office Chair cane seat &amp; back with full arms rest </v>
          </cell>
          <cell r="C532" t="str">
            <v>No.</v>
          </cell>
          <cell r="D532">
            <v>4012</v>
          </cell>
        </row>
        <row r="533">
          <cell r="A533">
            <v>7132411894</v>
          </cell>
          <cell r="B533" t="str">
            <v>Rubber Hand gloves 15 kV (Seamless)</v>
          </cell>
          <cell r="C533" t="str">
            <v>Pair</v>
          </cell>
          <cell r="D533">
            <v>551.38</v>
          </cell>
        </row>
        <row r="534">
          <cell r="A534">
            <v>7132421002</v>
          </cell>
          <cell r="B534" t="str">
            <v xml:space="preserve">Fire fighting equipments CO2 fire extinguisher of 2 Kg Capacity)  </v>
          </cell>
          <cell r="C534" t="str">
            <v>No</v>
          </cell>
          <cell r="D534">
            <v>5990.38</v>
          </cell>
        </row>
        <row r="535">
          <cell r="A535">
            <v>7132427634</v>
          </cell>
          <cell r="B535" t="str">
            <v>Rain Coats with Hoods</v>
          </cell>
          <cell r="C535" t="str">
            <v>Nos.</v>
          </cell>
          <cell r="D535">
            <v>757.71</v>
          </cell>
        </row>
        <row r="536">
          <cell r="A536">
            <v>7132427635</v>
          </cell>
          <cell r="B536" t="str">
            <v>Gum Boots</v>
          </cell>
          <cell r="C536" t="str">
            <v>Nos.</v>
          </cell>
          <cell r="D536">
            <v>510.12</v>
          </cell>
        </row>
        <row r="537">
          <cell r="A537">
            <v>7132438002</v>
          </cell>
          <cell r="B537" t="str">
            <v>Silica gel</v>
          </cell>
          <cell r="C537" t="str">
            <v>Kg</v>
          </cell>
          <cell r="D537">
            <v>188.56</v>
          </cell>
        </row>
        <row r="538">
          <cell r="A538">
            <v>7132444005</v>
          </cell>
          <cell r="B538" t="str">
            <v>Poly Carbonate seals for meter</v>
          </cell>
          <cell r="C538" t="str">
            <v>Each</v>
          </cell>
          <cell r="D538">
            <v>5.29</v>
          </cell>
        </row>
        <row r="539">
          <cell r="A539">
            <v>7132444007</v>
          </cell>
          <cell r="B539" t="str">
            <v>Grounding Sticks (Galvanised Earthing Rods 25 mm, 3 Mtr. long)</v>
          </cell>
          <cell r="C539" t="str">
            <v>Set.</v>
          </cell>
          <cell r="D539">
            <v>1035.21</v>
          </cell>
        </row>
        <row r="540">
          <cell r="A540">
            <v>7132448003</v>
          </cell>
          <cell r="B540" t="str">
            <v xml:space="preserve">Electrically insulated 11 kV mats infront of electrical control panel </v>
          </cell>
          <cell r="C540" t="str">
            <v>No</v>
          </cell>
          <cell r="D540">
            <v>4616.8</v>
          </cell>
        </row>
        <row r="541">
          <cell r="A541">
            <v>7132455002</v>
          </cell>
          <cell r="B541" t="str">
            <v>T.W. plate 300x300x25 mm with 20 mm dia holes at the corners and coated with two coats of varnish on one side/SMC board</v>
          </cell>
          <cell r="C541" t="str">
            <v>Nos.</v>
          </cell>
          <cell r="D541">
            <v>317.74</v>
          </cell>
        </row>
        <row r="542">
          <cell r="A542">
            <v>7132457798</v>
          </cell>
          <cell r="B542" t="str">
            <v xml:space="preserve">Transformer Oil In Barrel </v>
          </cell>
          <cell r="C542" t="str">
            <v>KL</v>
          </cell>
          <cell r="D542">
            <v>61193.38</v>
          </cell>
        </row>
        <row r="543">
          <cell r="A543">
            <v>7132457798</v>
          </cell>
          <cell r="B543" t="str">
            <v xml:space="preserve">Transformer Oil In Tanker </v>
          </cell>
          <cell r="C543" t="str">
            <v>KL</v>
          </cell>
          <cell r="D543">
            <v>69512.38</v>
          </cell>
        </row>
        <row r="544">
          <cell r="A544">
            <v>7132459005</v>
          </cell>
          <cell r="B544" t="str">
            <v>Poly Carbonate seal double anker type</v>
          </cell>
          <cell r="C544" t="str">
            <v>Each</v>
          </cell>
          <cell r="D544">
            <v>6.04</v>
          </cell>
        </row>
        <row r="545">
          <cell r="A545">
            <v>7132461004</v>
          </cell>
          <cell r="B545" t="str">
            <v>HDPE Pipe 200 mm ID; 240 mm OD</v>
          </cell>
          <cell r="C545" t="str">
            <v>Mtr.</v>
          </cell>
          <cell r="D545">
            <v>1183.33</v>
          </cell>
        </row>
        <row r="546">
          <cell r="A546">
            <v>7132461005</v>
          </cell>
          <cell r="B546" t="str">
            <v>Jointing arrangement of HDPE Pipe</v>
          </cell>
          <cell r="C546" t="str">
            <v>Nos.</v>
          </cell>
          <cell r="D546">
            <v>430.3</v>
          </cell>
        </row>
        <row r="547">
          <cell r="A547">
            <v>7132468558</v>
          </cell>
          <cell r="B547" t="str">
            <v>Battery charger</v>
          </cell>
          <cell r="C547" t="str">
            <v>Each</v>
          </cell>
          <cell r="D547">
            <v>10667.34</v>
          </cell>
        </row>
        <row r="548">
          <cell r="A548">
            <v>7132475019</v>
          </cell>
          <cell r="B548" t="str">
            <v>Files of sizes</v>
          </cell>
          <cell r="C548" t="str">
            <v>Set.</v>
          </cell>
          <cell r="D548">
            <v>358.99</v>
          </cell>
        </row>
        <row r="549">
          <cell r="A549">
            <v>7132475019</v>
          </cell>
          <cell r="B549" t="str">
            <v>Black Cambric tape 25 mm wide 7 mm thick and in rolls of 50 Mtr.</v>
          </cell>
          <cell r="C549" t="str">
            <v>Roll</v>
          </cell>
          <cell r="D549">
            <v>128.74</v>
          </cell>
        </row>
        <row r="550">
          <cell r="A550">
            <v>7132476007</v>
          </cell>
          <cell r="B550" t="str">
            <v>PVC lnsulation Tapes 19 mm wide and in rolls of 10 Mtrs</v>
          </cell>
          <cell r="C550" t="str">
            <v>Roll</v>
          </cell>
          <cell r="D550">
            <v>14.75</v>
          </cell>
        </row>
        <row r="551">
          <cell r="A551">
            <v>7132476008</v>
          </cell>
          <cell r="B551" t="str">
            <v>Cotton Tapes 19 mm wide and in rolls of 50 Mtrs</v>
          </cell>
          <cell r="C551" t="str">
            <v>Roll</v>
          </cell>
          <cell r="D551">
            <v>69.78</v>
          </cell>
        </row>
        <row r="552">
          <cell r="A552">
            <v>7132478004</v>
          </cell>
          <cell r="B552" t="str">
            <v>Tong tester Digital (1000 A, 500 V) with associated accessories</v>
          </cell>
          <cell r="C552" t="str">
            <v>Nos.</v>
          </cell>
          <cell r="D552">
            <v>1566.5</v>
          </cell>
        </row>
        <row r="553">
          <cell r="A553">
            <v>7132478011</v>
          </cell>
          <cell r="B553" t="str">
            <v>Hand Torch 5 cell</v>
          </cell>
          <cell r="C553" t="str">
            <v>Nos.</v>
          </cell>
          <cell r="D553">
            <v>619.07000000000005</v>
          </cell>
        </row>
        <row r="554">
          <cell r="A554">
            <v>7132478012</v>
          </cell>
          <cell r="B554" t="str">
            <v>Hand Torch 3 cell</v>
          </cell>
          <cell r="C554" t="str">
            <v>Nos.</v>
          </cell>
          <cell r="D554">
            <v>405.88</v>
          </cell>
        </row>
        <row r="555">
          <cell r="A555">
            <v>7132478012</v>
          </cell>
          <cell r="B555" t="str">
            <v>Cotton Waste</v>
          </cell>
          <cell r="C555" t="str">
            <v>Kg</v>
          </cell>
          <cell r="D555">
            <v>63.87</v>
          </cell>
        </row>
        <row r="556">
          <cell r="A556">
            <v>7132490006</v>
          </cell>
          <cell r="B556" t="str">
            <v xml:space="preserve">Fire fighting equipments (dry chemical powder type 5 Kg capacity) </v>
          </cell>
          <cell r="C556" t="str">
            <v>No</v>
          </cell>
          <cell r="D556">
            <v>5357.02</v>
          </cell>
        </row>
        <row r="557">
          <cell r="A557">
            <v>7132490052</v>
          </cell>
          <cell r="B557" t="str">
            <v>Monoplast</v>
          </cell>
          <cell r="C557" t="str">
            <v>Kg</v>
          </cell>
          <cell r="D557">
            <v>57.98</v>
          </cell>
        </row>
        <row r="558">
          <cell r="A558">
            <v>7132490053</v>
          </cell>
          <cell r="B558" t="str">
            <v>Bitumen compound</v>
          </cell>
          <cell r="C558" t="str">
            <v>Kg</v>
          </cell>
          <cell r="D558">
            <v>104.36</v>
          </cell>
        </row>
        <row r="559">
          <cell r="A559">
            <v>7132498006</v>
          </cell>
          <cell r="B559" t="str">
            <v>River sand</v>
          </cell>
          <cell r="C559" t="str">
            <v>Cmt</v>
          </cell>
          <cell r="D559">
            <v>892.5</v>
          </cell>
        </row>
        <row r="560">
          <cell r="A560">
            <v>7130310027</v>
          </cell>
          <cell r="B560" t="str">
            <v>11 kV Covered Conductor 50 Sqmm XLPE insulation</v>
          </cell>
          <cell r="C560" t="str">
            <v>Mtr.</v>
          </cell>
          <cell r="D560">
            <v>359.9</v>
          </cell>
        </row>
        <row r="561">
          <cell r="A561">
            <v>7130310029</v>
          </cell>
          <cell r="B561" t="str">
            <v>11 kV Covered Conductor 70 Sqmm XLPE insulation</v>
          </cell>
          <cell r="C561" t="str">
            <v>Mtr.</v>
          </cell>
          <cell r="D561">
            <v>402.38</v>
          </cell>
        </row>
        <row r="562">
          <cell r="A562">
            <v>7130310043</v>
          </cell>
          <cell r="B562" t="str">
            <v>11 kV Covered Conductor 99 Sqmm XLPE insulation</v>
          </cell>
          <cell r="C562" t="str">
            <v>Mtr.</v>
          </cell>
          <cell r="D562">
            <v>444.86</v>
          </cell>
        </row>
        <row r="563">
          <cell r="A563">
            <v>7130310047</v>
          </cell>
          <cell r="B563" t="str">
            <v>33 kV Covered Conductor 157 Sqmm XLPE insulation</v>
          </cell>
          <cell r="C563" t="str">
            <v>Mtr.</v>
          </cell>
          <cell r="D563">
            <v>667.88</v>
          </cell>
        </row>
        <row r="564">
          <cell r="A564">
            <v>7130310048</v>
          </cell>
          <cell r="B564" t="str">
            <v>33 kV Covered Conductor 241 Sqmm XLPE insulation</v>
          </cell>
          <cell r="C564" t="str">
            <v>Mtr.</v>
          </cell>
          <cell r="D564">
            <v>795.32</v>
          </cell>
        </row>
        <row r="565">
          <cell r="A565">
            <v>7130310045</v>
          </cell>
          <cell r="B565" t="str">
            <v>33 kV Covered Conductor 70 Sqmm XLPE insulation</v>
          </cell>
          <cell r="C565" t="str">
            <v>Mtr.</v>
          </cell>
          <cell r="D565">
            <v>494.42</v>
          </cell>
        </row>
        <row r="566">
          <cell r="A566">
            <v>7130310046</v>
          </cell>
          <cell r="B566" t="str">
            <v>33 kV Covered Conductor 99 Sqmm XLPE insulation</v>
          </cell>
          <cell r="C566" t="str">
            <v>Mtr.</v>
          </cell>
          <cell r="D566">
            <v>540.44000000000005</v>
          </cell>
        </row>
        <row r="567">
          <cell r="A567">
            <v>7130310025</v>
          </cell>
          <cell r="B567" t="str">
            <v>16 sq.mm Single Core PVC Sheathed Unarmoured Cables</v>
          </cell>
          <cell r="C567" t="str">
            <v>Km</v>
          </cell>
          <cell r="D567">
            <v>12654.12</v>
          </cell>
        </row>
        <row r="568">
          <cell r="A568">
            <v>7130310026</v>
          </cell>
          <cell r="B568" t="str">
            <v>25 sq.mm Single Core PVC Sheathed Unarmoured Cables</v>
          </cell>
          <cell r="C568" t="str">
            <v>Km</v>
          </cell>
          <cell r="D568">
            <v>20231.95</v>
          </cell>
        </row>
        <row r="569">
          <cell r="A569">
            <v>7130310034</v>
          </cell>
          <cell r="B569" t="str">
            <v>185 sq.mm Single Core PVC Sheathed Unarmoured Cables</v>
          </cell>
          <cell r="C569" t="str">
            <v>Km</v>
          </cell>
          <cell r="D569">
            <v>131396.79999999999</v>
          </cell>
        </row>
        <row r="570">
          <cell r="A570">
            <v>7130310035</v>
          </cell>
          <cell r="B570" t="str">
            <v>300 sq.mm Single Core PVC Sheathed Unarmoured Cables</v>
          </cell>
          <cell r="C570" t="str">
            <v>Km</v>
          </cell>
          <cell r="D570">
            <v>192294.97</v>
          </cell>
        </row>
        <row r="571">
          <cell r="A571">
            <v>7131310168</v>
          </cell>
          <cell r="B571" t="str">
            <v>Spot Billing Machine</v>
          </cell>
          <cell r="C571" t="str">
            <v>Each</v>
          </cell>
          <cell r="D571">
            <v>12298.72</v>
          </cell>
        </row>
        <row r="572">
          <cell r="B572" t="str">
            <v>11 kV Oil Immersed 3 Phase CT-PT Unit of capacity --</v>
          </cell>
        </row>
        <row r="573">
          <cell r="A573">
            <v>7132230410</v>
          </cell>
          <cell r="B573" t="str">
            <v>200/5 Amp</v>
          </cell>
          <cell r="C573" t="str">
            <v>Each</v>
          </cell>
        </row>
        <row r="574">
          <cell r="A574">
            <v>7132230403</v>
          </cell>
          <cell r="B574" t="str">
            <v>100/5 Amp</v>
          </cell>
          <cell r="C574" t="str">
            <v>Each</v>
          </cell>
        </row>
        <row r="575">
          <cell r="A575">
            <v>7131960919</v>
          </cell>
          <cell r="B575" t="str">
            <v>33 kV 2 feeder control panel (Static Relays)</v>
          </cell>
          <cell r="C575" t="str">
            <v>Each</v>
          </cell>
          <cell r="D575">
            <v>35518</v>
          </cell>
        </row>
        <row r="576">
          <cell r="A576">
            <v>7130870040</v>
          </cell>
          <cell r="B576" t="str">
            <v>G.I.Strip 25x3 mm</v>
          </cell>
          <cell r="C576" t="str">
            <v>Kg</v>
          </cell>
          <cell r="D576">
            <v>85.19</v>
          </cell>
        </row>
        <row r="577">
          <cell r="A577">
            <v>7130640039</v>
          </cell>
          <cell r="B577" t="str">
            <v>M.S.Strip 25x3 mm. (0.6 kg/Mtr.)</v>
          </cell>
          <cell r="C577" t="str">
            <v>Kg</v>
          </cell>
          <cell r="D577">
            <v>39.17</v>
          </cell>
        </row>
        <row r="578">
          <cell r="A578">
            <v>7132444005</v>
          </cell>
          <cell r="B578" t="str">
            <v>Numerical Poly Carbonate seals</v>
          </cell>
          <cell r="C578" t="str">
            <v>No</v>
          </cell>
          <cell r="D578">
            <v>9.2799999999999994</v>
          </cell>
        </row>
        <row r="579">
          <cell r="A579">
            <v>7130820013</v>
          </cell>
          <cell r="B579" t="str">
            <v>33 kV Polymer Disc Insulator (45 kN)</v>
          </cell>
          <cell r="C579" t="str">
            <v>No</v>
          </cell>
          <cell r="D579">
            <v>213.45</v>
          </cell>
        </row>
        <row r="580">
          <cell r="A580">
            <v>7131930110</v>
          </cell>
          <cell r="B580" t="str">
            <v>D.O.Fuse Polymer unit 11 kV</v>
          </cell>
          <cell r="C580" t="str">
            <v>Each</v>
          </cell>
          <cell r="D580">
            <v>1567.1</v>
          </cell>
        </row>
        <row r="581">
          <cell r="A581">
            <v>7131930111</v>
          </cell>
          <cell r="B581" t="str">
            <v>D.O.Fuse Polymer unit 33 kV</v>
          </cell>
          <cell r="C581" t="str">
            <v>Each</v>
          </cell>
          <cell r="D581">
            <v>2242.7600000000002</v>
          </cell>
        </row>
        <row r="582">
          <cell r="A582">
            <v>7130800001</v>
          </cell>
          <cell r="B582" t="str">
            <v>PCC Pole 200 kG; 9.0 Mtr. Long</v>
          </cell>
          <cell r="C582" t="str">
            <v>Each</v>
          </cell>
          <cell r="D582">
            <v>3046.2</v>
          </cell>
        </row>
        <row r="583">
          <cell r="A583">
            <v>7130800002</v>
          </cell>
          <cell r="B583" t="str">
            <v>PCC Pole 365 kG; 11 Mtr. Long</v>
          </cell>
          <cell r="C583" t="str">
            <v>Each</v>
          </cell>
          <cell r="D583">
            <v>7605.2</v>
          </cell>
        </row>
        <row r="584">
          <cell r="A584">
            <v>7130820001</v>
          </cell>
          <cell r="B584" t="str">
            <v>11 kV Polymer Post Insulator</v>
          </cell>
          <cell r="C584" t="str">
            <v>Nos.</v>
          </cell>
          <cell r="D584">
            <v>232.72</v>
          </cell>
        </row>
        <row r="585">
          <cell r="A585">
            <v>7130820002</v>
          </cell>
          <cell r="B585" t="str">
            <v>33 kV Polymer Post Insulator</v>
          </cell>
          <cell r="C585" t="str">
            <v>Nos.</v>
          </cell>
          <cell r="D585">
            <v>806.73</v>
          </cell>
        </row>
        <row r="586">
          <cell r="A586">
            <v>7130820010</v>
          </cell>
          <cell r="B586" t="str">
            <v>Silicon rubber composite insulator / 11 kV  45 kN Polymeric Insulator</v>
          </cell>
          <cell r="C586" t="str">
            <v>Nos.</v>
          </cell>
          <cell r="D586">
            <v>115.83</v>
          </cell>
        </row>
        <row r="587">
          <cell r="A587">
            <v>7131930107</v>
          </cell>
          <cell r="B587" t="str">
            <v>Polymer A.B.Switch with complete fitting 11 kV</v>
          </cell>
          <cell r="C587" t="str">
            <v>Each</v>
          </cell>
        </row>
        <row r="588">
          <cell r="A588">
            <v>7131930108</v>
          </cell>
          <cell r="B588" t="str">
            <v>Polymer A.B.Switch with complete fitting 33 kV</v>
          </cell>
          <cell r="C588" t="str">
            <v>Each</v>
          </cell>
        </row>
        <row r="589">
          <cell r="A589">
            <v>7130800033</v>
          </cell>
          <cell r="B589" t="str">
            <v>200 Kg 8.0 Meter long PCC Pole</v>
          </cell>
          <cell r="C589" t="str">
            <v>No</v>
          </cell>
          <cell r="D589">
            <v>2552.9499999999998</v>
          </cell>
        </row>
        <row r="590">
          <cell r="A590">
            <v>7130311023</v>
          </cell>
          <cell r="B590" t="str">
            <v>2.5 sqmm. Twin Core PVC insulated single phase armoured service Cable</v>
          </cell>
          <cell r="C590" t="str">
            <v>Per Mtr.</v>
          </cell>
          <cell r="D590">
            <v>22.89</v>
          </cell>
        </row>
        <row r="591">
          <cell r="A591">
            <v>7130311024</v>
          </cell>
          <cell r="B591" t="str">
            <v>4.0 sqmm. Twin Core PVC insulated single phase armoured service Cable</v>
          </cell>
          <cell r="C591" t="str">
            <v>Per Mtr.</v>
          </cell>
          <cell r="D591">
            <v>27.46</v>
          </cell>
        </row>
        <row r="592">
          <cell r="A592">
            <v>7130311025</v>
          </cell>
          <cell r="B592" t="str">
            <v>6.0 sqmm. Twin Core PVC insulated single phase armoured service Cable</v>
          </cell>
          <cell r="C592" t="str">
            <v>Per Mtr.</v>
          </cell>
          <cell r="D592">
            <v>40.049999999999997</v>
          </cell>
        </row>
        <row r="593">
          <cell r="A593">
            <v>7130311026</v>
          </cell>
          <cell r="B593" t="str">
            <v>6.0 sqmm. Four Core PVC insulated three phase Armoured service Cable</v>
          </cell>
          <cell r="C593" t="str">
            <v>Per Mtr.</v>
          </cell>
          <cell r="D593">
            <v>48.06</v>
          </cell>
        </row>
        <row r="594">
          <cell r="A594">
            <v>7130311027</v>
          </cell>
          <cell r="B594" t="str">
            <v>8.0 sqmm. Four Core PVC insulated three phase Armoured service Cable</v>
          </cell>
          <cell r="C594" t="str">
            <v>Per Mtr.</v>
          </cell>
          <cell r="D594">
            <v>58.36</v>
          </cell>
        </row>
        <row r="595">
          <cell r="A595">
            <v>7130311028</v>
          </cell>
          <cell r="B595" t="str">
            <v>10 sqmm. Four Core PVC insulated three phase Armoured service Cable</v>
          </cell>
          <cell r="C595" t="str">
            <v>Per Mtr.</v>
          </cell>
          <cell r="D595">
            <v>69.8</v>
          </cell>
        </row>
        <row r="596">
          <cell r="A596">
            <v>7130311029</v>
          </cell>
          <cell r="B596" t="str">
            <v>16 sqmm. Four Core PVC insulated three phase Armoured service Cable</v>
          </cell>
          <cell r="C596" t="str">
            <v>Per Mtr.</v>
          </cell>
          <cell r="D596">
            <v>91.55</v>
          </cell>
        </row>
        <row r="597">
          <cell r="A597">
            <v>7130311030</v>
          </cell>
          <cell r="B597" t="str">
            <v>25 sqmm. Four Core PVC insulated three phase Armoured service Cable</v>
          </cell>
          <cell r="C597" t="str">
            <v>Per Mtr.</v>
          </cell>
          <cell r="D597">
            <v>116.72</v>
          </cell>
        </row>
        <row r="598">
          <cell r="A598">
            <v>7130311085</v>
          </cell>
          <cell r="B598" t="str">
            <v>240 sq.mm Single Core PVC Sheathed Unarmoured Cables</v>
          </cell>
          <cell r="C598" t="str">
            <v>Km</v>
          </cell>
          <cell r="D598">
            <v>128661.63</v>
          </cell>
        </row>
        <row r="599">
          <cell r="A599">
            <v>7132210017</v>
          </cell>
          <cell r="B599" t="str">
            <v>16 kVA, Aluminium wound ISI Marked, 11/0.433 kV Distribution Transformer having energy efficiency level '2'</v>
          </cell>
          <cell r="C599" t="str">
            <v>Each</v>
          </cell>
          <cell r="D599">
            <v>45245</v>
          </cell>
        </row>
        <row r="600">
          <cell r="A600">
            <v>7132210018</v>
          </cell>
          <cell r="B600" t="str">
            <v>25 kVA, Aluminium wound ISI Marked, 11/0.433 kV Distribution Transformer having energy efficiency level '2'</v>
          </cell>
          <cell r="C600" t="str">
            <v>Each</v>
          </cell>
          <cell r="D600">
            <v>47999.67</v>
          </cell>
        </row>
        <row r="601">
          <cell r="A601">
            <v>7132210019</v>
          </cell>
          <cell r="B601" t="str">
            <v>63 kVA, Aluminium wound ISI Marked, 11/0.433 kV Distribution Transformer having energy efficiency level '2'</v>
          </cell>
          <cell r="C601" t="str">
            <v>Each</v>
          </cell>
          <cell r="D601">
            <v>86145.23</v>
          </cell>
        </row>
        <row r="602">
          <cell r="A602">
            <v>7132210020</v>
          </cell>
          <cell r="B602" t="str">
            <v>100 kVA, Aluminium wound ISI Marked, 11/0.433 kV Distribution Transformer having energy efficiency level '2'</v>
          </cell>
          <cell r="C602" t="str">
            <v>Each</v>
          </cell>
          <cell r="D602">
            <v>114478.87</v>
          </cell>
        </row>
        <row r="603">
          <cell r="A603">
            <v>7132210021</v>
          </cell>
          <cell r="B603" t="str">
            <v>200 kVA, Aluminium wound ISI Marked, 11/0.433 kV Distribution Transformer having energy efficiency level '2'</v>
          </cell>
          <cell r="C603" t="str">
            <v>Each</v>
          </cell>
          <cell r="D603">
            <v>208627.46</v>
          </cell>
        </row>
        <row r="604">
          <cell r="A604">
            <v>7132220081</v>
          </cell>
          <cell r="B604" t="str">
            <v>315 kVA, Copper wound ISI Marked, 11/0.433 kV Distribution Transformer having energy efficiency level '2'</v>
          </cell>
          <cell r="C604" t="str">
            <v>Each</v>
          </cell>
          <cell r="D604">
            <v>467837.1</v>
          </cell>
        </row>
        <row r="605">
          <cell r="A605">
            <v>7132220082</v>
          </cell>
          <cell r="B605" t="str">
            <v>500 kVA, Copper wound ISI Marked, 11/0.433 kV Distribution Transformer having energy efficiency level '2'</v>
          </cell>
          <cell r="C605" t="str">
            <v>Each</v>
          </cell>
          <cell r="D605">
            <v>844517.92</v>
          </cell>
        </row>
        <row r="606">
          <cell r="A606">
            <v>7130640008</v>
          </cell>
          <cell r="B606" t="str">
            <v xml:space="preserve">RCC Block (with 6 mm MS Bar) </v>
          </cell>
          <cell r="C606" t="str">
            <v>Each</v>
          </cell>
          <cell r="D606">
            <v>158</v>
          </cell>
        </row>
        <row r="607">
          <cell r="A607">
            <v>7131210011</v>
          </cell>
          <cell r="B607" t="str">
            <v>LED 9 Watt Lamp (without holder)</v>
          </cell>
          <cell r="C607" t="str">
            <v>Each</v>
          </cell>
          <cell r="D607">
            <v>72.23</v>
          </cell>
        </row>
        <row r="608">
          <cell r="A608">
            <v>7131210009</v>
          </cell>
          <cell r="B608" t="str">
            <v xml:space="preserve">LED Tube Light, 20 Watt </v>
          </cell>
          <cell r="C608" t="str">
            <v>Set</v>
          </cell>
          <cell r="D608">
            <v>227.03</v>
          </cell>
        </row>
        <row r="609">
          <cell r="A609">
            <v>7131210030</v>
          </cell>
          <cell r="B609" t="str">
            <v>18 W LED Street Light complete set</v>
          </cell>
          <cell r="C609" t="str">
            <v>Set</v>
          </cell>
          <cell r="D609">
            <v>2303</v>
          </cell>
        </row>
        <row r="610">
          <cell r="A610">
            <v>7131210031</v>
          </cell>
          <cell r="B610" t="str">
            <v>35 W LED Street Light complete set</v>
          </cell>
          <cell r="C610" t="str">
            <v>Set</v>
          </cell>
          <cell r="D610">
            <v>3018.76</v>
          </cell>
        </row>
        <row r="611">
          <cell r="A611">
            <v>7131210032</v>
          </cell>
          <cell r="B611" t="str">
            <v>70 W LED Street Light complete set</v>
          </cell>
          <cell r="C611" t="str">
            <v>Set</v>
          </cell>
          <cell r="D611">
            <v>4208.49</v>
          </cell>
        </row>
        <row r="612">
          <cell r="A612">
            <v>7131210033</v>
          </cell>
          <cell r="B612" t="str">
            <v>110 W LED Street Light complete set</v>
          </cell>
          <cell r="C612" t="str">
            <v>Set</v>
          </cell>
          <cell r="D612">
            <v>5803.49</v>
          </cell>
        </row>
        <row r="613">
          <cell r="A613">
            <v>7131210034</v>
          </cell>
          <cell r="B613" t="str">
            <v>190 W LED Street Light complete set</v>
          </cell>
          <cell r="C613" t="str">
            <v>Set</v>
          </cell>
          <cell r="D613">
            <v>10235.129999999999</v>
          </cell>
        </row>
        <row r="614">
          <cell r="A614">
            <v>7131210035</v>
          </cell>
          <cell r="B614" t="str">
            <v>190 W LED Flood Light complete set</v>
          </cell>
          <cell r="C614" t="str">
            <v>Set</v>
          </cell>
          <cell r="D614">
            <v>9930.01</v>
          </cell>
        </row>
        <row r="615">
          <cell r="A615">
            <v>7131210036</v>
          </cell>
          <cell r="B615" t="str">
            <v>110 W LED Flood Light complete set</v>
          </cell>
          <cell r="C615" t="str">
            <v>Set</v>
          </cell>
          <cell r="D615">
            <v>6631.57</v>
          </cell>
        </row>
        <row r="616">
          <cell r="A616">
            <v>7131210023</v>
          </cell>
          <cell r="B616" t="str">
            <v>LED Lamps with complete fitting-24 W</v>
          </cell>
          <cell r="C616" t="str">
            <v>Nos.</v>
          </cell>
        </row>
        <row r="617">
          <cell r="A617">
            <v>7131210024</v>
          </cell>
          <cell r="B617" t="str">
            <v>LED Lamps with complete fitting-48 W</v>
          </cell>
          <cell r="C617" t="str">
            <v>Nos.</v>
          </cell>
        </row>
        <row r="618">
          <cell r="A618">
            <v>7131210025</v>
          </cell>
          <cell r="B618" t="str">
            <v>LED Lamps with complete fitting-60 W</v>
          </cell>
          <cell r="C618" t="str">
            <v>Nos.</v>
          </cell>
        </row>
        <row r="619">
          <cell r="A619">
            <v>7131941763</v>
          </cell>
          <cell r="B619" t="str">
            <v>3 Way RMU, 2OD + 1VL, One Incomer + One Breaker + One Outgoing, 350 MVA, 650 Amps.</v>
          </cell>
          <cell r="C619" t="str">
            <v>Unit</v>
          </cell>
          <cell r="D619">
            <v>784652.75</v>
          </cell>
        </row>
        <row r="620">
          <cell r="A620">
            <v>7131941764</v>
          </cell>
          <cell r="B620" t="str">
            <v>4 Way RMU, 2OD + 2VL, (One Incomer + Two  Breakers + One Outgoing, 350 MVA, 650 Amps.</v>
          </cell>
          <cell r="C620" t="str">
            <v>Unit</v>
          </cell>
          <cell r="D620">
            <v>1114574.8400000001</v>
          </cell>
        </row>
        <row r="621">
          <cell r="A621">
            <v>7131941765</v>
          </cell>
          <cell r="B621" t="str">
            <v>5 Way RMU, 2OD + 3VL, (One Incomer + Three Breakers + One Outgoing), 350 MVA, 650 Amps.</v>
          </cell>
          <cell r="C621" t="str">
            <v>Unit</v>
          </cell>
          <cell r="D621">
            <v>1438620.41</v>
          </cell>
        </row>
        <row r="622">
          <cell r="A622">
            <v>7131941766</v>
          </cell>
          <cell r="B622" t="str">
            <v>6 Way RMU, 2OD + 4VL,(One Incomer + Four Breakers + One Outgoing, 350 MVA, 650 Amps.</v>
          </cell>
          <cell r="C622" t="str">
            <v>Unit</v>
          </cell>
          <cell r="D622">
            <v>1762665.99</v>
          </cell>
        </row>
        <row r="623">
          <cell r="A623">
            <v>7131941767</v>
          </cell>
          <cell r="B623" t="str">
            <v>1OD for RMU</v>
          </cell>
          <cell r="C623" t="str">
            <v>Unit</v>
          </cell>
          <cell r="D623">
            <v>282333.77</v>
          </cell>
        </row>
        <row r="624">
          <cell r="A624">
            <v>7131941768</v>
          </cell>
          <cell r="B624" t="str">
            <v>1VL for 350 MVA, 650 Amps RMU</v>
          </cell>
          <cell r="C624" t="str">
            <v>Unit</v>
          </cell>
          <cell r="D624">
            <v>329922.08</v>
          </cell>
        </row>
        <row r="625">
          <cell r="A625">
            <v>7132230009</v>
          </cell>
          <cell r="B625" t="str">
            <v>Indoor Type 33 kV Metering Cubical CTPT Unit 10/5 A</v>
          </cell>
          <cell r="C625" t="str">
            <v>Each</v>
          </cell>
          <cell r="D625">
            <v>218950.07</v>
          </cell>
        </row>
        <row r="626">
          <cell r="A626">
            <v>7132230011</v>
          </cell>
          <cell r="B626" t="str">
            <v>Indoor Type 33 kV Metering Cubical CTPT Unit 25/5 A</v>
          </cell>
          <cell r="C626" t="str">
            <v>Each</v>
          </cell>
          <cell r="D626">
            <v>218950.07</v>
          </cell>
        </row>
        <row r="627">
          <cell r="A627">
            <v>7132230012</v>
          </cell>
          <cell r="B627" t="str">
            <v>Indoor Type 33 kV Metering Cubical CTPT Unit 200/5 A</v>
          </cell>
          <cell r="C627" t="str">
            <v>Each</v>
          </cell>
          <cell r="D627">
            <v>237215.35999999999</v>
          </cell>
        </row>
        <row r="628">
          <cell r="A628">
            <v>7132230008</v>
          </cell>
          <cell r="B628" t="str">
            <v>Indoor Type 11 kV Metering Cubical CTPT Unit 10/5 A</v>
          </cell>
          <cell r="C628" t="str">
            <v>Each</v>
          </cell>
          <cell r="D628">
            <v>71698.429999999993</v>
          </cell>
        </row>
        <row r="629">
          <cell r="A629">
            <v>7132230026</v>
          </cell>
          <cell r="B629" t="str">
            <v>Indoor Type 11 kV 15/5 A Metering Cubical CT-PT Units</v>
          </cell>
          <cell r="C629" t="str">
            <v>Each</v>
          </cell>
          <cell r="D629">
            <v>71698.429999999993</v>
          </cell>
        </row>
        <row r="630">
          <cell r="A630">
            <v>7132230010</v>
          </cell>
          <cell r="B630" t="str">
            <v>Indoor Type 11 kV Metering Cubical CTPT Unit 25/5 A</v>
          </cell>
          <cell r="C630" t="str">
            <v>Each</v>
          </cell>
          <cell r="D630">
            <v>71698.429999999993</v>
          </cell>
        </row>
        <row r="631">
          <cell r="A631">
            <v>7132230027</v>
          </cell>
          <cell r="B631" t="str">
            <v>Indoor Type 11 kV 50/5 A Metering Cubical CT-PT Units</v>
          </cell>
          <cell r="C631" t="str">
            <v>Each</v>
          </cell>
          <cell r="D631">
            <v>71698.429999999993</v>
          </cell>
        </row>
        <row r="632">
          <cell r="A632">
            <v>7131980004</v>
          </cell>
          <cell r="B632" t="str">
            <v>(0+1) TYPE - MEANS 11 KV GAS (SF6) INSULATED RMU WITH ONE 630 A LOAD BREAK SWITCH.</v>
          </cell>
          <cell r="C632" t="str">
            <v>No.</v>
          </cell>
          <cell r="D632">
            <v>238468.83</v>
          </cell>
        </row>
        <row r="633">
          <cell r="A633">
            <v>7131980005</v>
          </cell>
          <cell r="B633" t="str">
            <v>(0+3) TYPE - MEANS 11 KV GAS (SF6) INSULATED RMU WITH THREE 630 A LOAD BREAK SWITCHES.</v>
          </cell>
          <cell r="C633" t="str">
            <v>No.</v>
          </cell>
          <cell r="D633">
            <v>440960.38</v>
          </cell>
        </row>
        <row r="634">
          <cell r="A634">
            <v>7131980006</v>
          </cell>
          <cell r="B634" t="str">
            <v>(0+4) TYPE - MEANS 11 KV GAS (SF6) INSULATED RMU WITH FOUR 630 A LOAD BREAK SWITCHES.</v>
          </cell>
          <cell r="C634" t="str">
            <v>No.</v>
          </cell>
          <cell r="D634">
            <v>535006.39</v>
          </cell>
        </row>
        <row r="635">
          <cell r="A635">
            <v>7131980007</v>
          </cell>
          <cell r="B635" t="str">
            <v>(0+2)+BC+(0+2) TYPE - MEANS 11 KV GAS (SF6) INSULATED RMU WITH FOUR NOS. 630 A LOAD BREAK SWITCHES AND ONE BUS COUPLER IN BETWEEN AFTER ISOLATOR.</v>
          </cell>
          <cell r="C635" t="str">
            <v>No.</v>
          </cell>
          <cell r="D635">
            <v>852528.09</v>
          </cell>
        </row>
        <row r="636">
          <cell r="A636">
            <v>7131980008</v>
          </cell>
          <cell r="B636" t="str">
            <v>(0+2)+BC+(0+2)+BC+(0+2) TYPE - MEANS 11 KV GAS (SF6) INSULATED RMU WITH SIX NOS. 630 A LOAD BREAK SWITCHES AND ONE BUS COUPLER WITH LBS IN BETWEEN AFTER ISOLATOR.</v>
          </cell>
          <cell r="C636" t="str">
            <v>No.</v>
          </cell>
          <cell r="D636">
            <v>1348250.47</v>
          </cell>
        </row>
        <row r="637">
          <cell r="A637">
            <v>7131980001</v>
          </cell>
          <cell r="B637" t="str">
            <v>12 kV, Outdoor type Vacuum Capacitor switches</v>
          </cell>
          <cell r="C637" t="str">
            <v>No.</v>
          </cell>
          <cell r="D637">
            <v>69897.89</v>
          </cell>
        </row>
        <row r="638">
          <cell r="A638">
            <v>7131920028</v>
          </cell>
          <cell r="B638" t="str">
            <v>AC Distribution board for AC/DC Supply</v>
          </cell>
          <cell r="C638" t="str">
            <v>No.</v>
          </cell>
          <cell r="D638">
            <v>11255.65</v>
          </cell>
        </row>
        <row r="639">
          <cell r="A639">
            <v>7132486843</v>
          </cell>
          <cell r="B639" t="str">
            <v>Chem Rod Earthing electrode (Chemical Earthing) [As per specification given in Schedule-C-20]</v>
          </cell>
          <cell r="C639" t="str">
            <v>Job</v>
          </cell>
          <cell r="D639">
            <v>9231.08</v>
          </cell>
        </row>
        <row r="640">
          <cell r="A640">
            <v>7130840003</v>
          </cell>
          <cell r="B640" t="str">
            <v>Surge Arrestor</v>
          </cell>
          <cell r="C640" t="str">
            <v>No.</v>
          </cell>
          <cell r="D640">
            <v>877.81</v>
          </cell>
        </row>
        <row r="641">
          <cell r="A641">
            <v>7131950396</v>
          </cell>
          <cell r="B641" t="str">
            <v>Ground connection for Messenger Wire</v>
          </cell>
          <cell r="C641" t="str">
            <v>No.</v>
          </cell>
          <cell r="D641">
            <v>133.37</v>
          </cell>
        </row>
        <row r="642">
          <cell r="A642">
            <v>7132406800</v>
          </cell>
          <cell r="B642" t="str">
            <v>33/11 kV S/S (Name Plate) Board</v>
          </cell>
          <cell r="C642" t="str">
            <v>Job</v>
          </cell>
          <cell r="D642">
            <v>8341.5499999999993</v>
          </cell>
        </row>
        <row r="643">
          <cell r="A643">
            <v>7131210840</v>
          </cell>
          <cell r="B643" t="str">
            <v>11 kV Fault Passage Indicator for Overhead line</v>
          </cell>
          <cell r="C643" t="str">
            <v>No.</v>
          </cell>
          <cell r="D643">
            <v>14554.7</v>
          </cell>
        </row>
        <row r="644">
          <cell r="A644">
            <v>7132455003</v>
          </cell>
          <cell r="B644" t="str">
            <v>SMC Meter Board 350x200x40 mm (minimum) thickness 2.5 mm</v>
          </cell>
          <cell r="C644" t="str">
            <v>No.</v>
          </cell>
          <cell r="D644">
            <v>148.56</v>
          </cell>
        </row>
        <row r="645">
          <cell r="A645">
            <v>7132455004</v>
          </cell>
          <cell r="B645" t="str">
            <v>SMC Board 200x150x40 mm (minimum) thickness 2.5 mm</v>
          </cell>
          <cell r="C645" t="str">
            <v>No.</v>
          </cell>
          <cell r="D645">
            <v>116.72</v>
          </cell>
        </row>
        <row r="646">
          <cell r="A646">
            <v>7131920004</v>
          </cell>
          <cell r="B646" t="str">
            <v>Piano type ISI mark 250V/5A switch.</v>
          </cell>
          <cell r="C646" t="str">
            <v>No.</v>
          </cell>
          <cell r="D646">
            <v>10.61</v>
          </cell>
        </row>
        <row r="647">
          <cell r="A647">
            <v>7131920005</v>
          </cell>
          <cell r="B647" t="str">
            <v>250V/5A ISI mark 3 pin Socket</v>
          </cell>
          <cell r="C647" t="str">
            <v>No.</v>
          </cell>
          <cell r="D647">
            <v>26.53</v>
          </cell>
        </row>
        <row r="648">
          <cell r="A648">
            <v>7131920006</v>
          </cell>
          <cell r="B648" t="str">
            <v>250V/5A ISI mark holder.</v>
          </cell>
          <cell r="C648" t="str">
            <v>No.</v>
          </cell>
          <cell r="D648">
            <v>15.92</v>
          </cell>
        </row>
        <row r="649">
          <cell r="A649">
            <v>7131390482</v>
          </cell>
          <cell r="B649" t="str">
            <v>Earthing terminal (having suitable size of 10 mm Dia GI bolt with 3 nos.
 nuts &amp; washers) along with Staples/ Nut-Bolts/ Nails</v>
          </cell>
          <cell r="C649" t="str">
            <v>No.</v>
          </cell>
          <cell r="D649">
            <v>53.06</v>
          </cell>
        </row>
        <row r="650">
          <cell r="A650">
            <v>7130310081</v>
          </cell>
          <cell r="B650" t="str">
            <v>Internal wiring using 1.5 sqmm copper multistrands PVC insulated ISI marked cable (Average cable length 6 Mtr.)</v>
          </cell>
          <cell r="C650" t="str">
            <v>Mtr</v>
          </cell>
          <cell r="D650">
            <v>7.22</v>
          </cell>
        </row>
        <row r="651">
          <cell r="A651">
            <v>7132461006</v>
          </cell>
          <cell r="B651" t="str">
            <v>25 mm Dia PVC pipe or equivalent for internal house wiring (3 Mtr)</v>
          </cell>
          <cell r="C651" t="str">
            <v>Feet</v>
          </cell>
          <cell r="D651">
            <v>5.76</v>
          </cell>
        </row>
        <row r="652">
          <cell r="A652">
            <v>7132498054</v>
          </cell>
          <cell r="B652" t="str">
            <v>Bhatta brick</v>
          </cell>
          <cell r="C652" t="str">
            <v>No.</v>
          </cell>
          <cell r="D652">
            <v>6.09</v>
          </cell>
        </row>
        <row r="653">
          <cell r="A653">
            <v>7131397216</v>
          </cell>
          <cell r="B653" t="str">
            <v>Meter Sealing Wire</v>
          </cell>
          <cell r="C653" t="str">
            <v>Kg</v>
          </cell>
          <cell r="D653">
            <v>193.67</v>
          </cell>
        </row>
        <row r="654">
          <cell r="A654">
            <v>7132010551</v>
          </cell>
          <cell r="B654" t="str">
            <v>Hand Operated type 25 sq.mm. to 400 sq.mm Crimping Tool</v>
          </cell>
          <cell r="C654" t="str">
            <v>No.</v>
          </cell>
          <cell r="D654">
            <v>9126.52</v>
          </cell>
        </row>
        <row r="655">
          <cell r="A655">
            <v>7132010552</v>
          </cell>
          <cell r="B655" t="str">
            <v>Hydraulic type Crimping Tool with suitable Dies for crimping Lugs of size up to 400 sq.mm.</v>
          </cell>
          <cell r="C655" t="str">
            <v>Set</v>
          </cell>
          <cell r="D655">
            <v>11016.76</v>
          </cell>
        </row>
        <row r="656">
          <cell r="A656">
            <v>7132478005</v>
          </cell>
          <cell r="B656" t="str">
            <v>RECHARGEABLE L.E.D. HAND TORCH</v>
          </cell>
          <cell r="C656" t="str">
            <v>No.</v>
          </cell>
          <cell r="D656">
            <v>789.73</v>
          </cell>
        </row>
        <row r="657">
          <cell r="A657">
            <v>7132089020</v>
          </cell>
          <cell r="B657" t="str">
            <v>Cable separator in RCC Pipe with Angle Cross of 50x50x6 mm Angle @ 2 No. in one pipe</v>
          </cell>
          <cell r="C657" t="str">
            <v>No.</v>
          </cell>
          <cell r="D657">
            <v>696.3</v>
          </cell>
        </row>
        <row r="658">
          <cell r="A658">
            <v>7132200004</v>
          </cell>
          <cell r="B658" t="str">
            <v>11 kV Capacitor Unit with Expulsion Tube</v>
          </cell>
          <cell r="C658" t="str">
            <v>Each</v>
          </cell>
          <cell r="D658">
            <v>106.2</v>
          </cell>
        </row>
        <row r="659">
          <cell r="B659" t="str">
            <v xml:space="preserve">ABT Meter </v>
          </cell>
          <cell r="C659" t="str">
            <v>No.</v>
          </cell>
          <cell r="D659">
            <v>210322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4"/>
  <sheetViews>
    <sheetView tabSelected="1" zoomScale="85" zoomScaleNormal="85" zoomScaleSheetLayoutView="75" workbookViewId="0">
      <pane xSplit="3" ySplit="8" topLeftCell="D57" activePane="bottomRight" state="frozen"/>
      <selection pane="topRight" activeCell="D1" sqref="D1"/>
      <selection pane="bottomLeft" activeCell="A9" sqref="A9"/>
      <selection pane="bottomRight" activeCell="G110" sqref="G110"/>
    </sheetView>
  </sheetViews>
  <sheetFormatPr defaultRowHeight="12.75" x14ac:dyDescent="0.2"/>
  <cols>
    <col min="1" max="1" width="4.42578125" style="1" customWidth="1"/>
    <col min="2" max="2" width="43.42578125" style="4" customWidth="1"/>
    <col min="3" max="3" width="14.42578125" style="40" customWidth="1"/>
    <col min="4" max="4" width="5.7109375" style="1" customWidth="1"/>
    <col min="5" max="5" width="6.7109375" style="41" customWidth="1"/>
    <col min="6" max="6" width="14.140625" style="41" bestFit="1" customWidth="1"/>
    <col min="7" max="7" width="12.28515625" style="41" customWidth="1"/>
    <col min="8" max="8" width="6.7109375" style="41" customWidth="1"/>
    <col min="9" max="9" width="11.28515625" style="41" bestFit="1" customWidth="1"/>
    <col min="10" max="10" width="12.28515625" style="41" customWidth="1"/>
    <col min="11" max="11" width="6.5703125" style="4" bestFit="1" customWidth="1"/>
    <col min="12" max="12" width="11.28515625" style="4" bestFit="1" customWidth="1"/>
    <col min="13" max="13" width="12.28515625" style="4" customWidth="1"/>
    <col min="14" max="14" width="22.28515625" style="4" customWidth="1"/>
    <col min="15" max="15" width="16.7109375" style="4" customWidth="1"/>
    <col min="16" max="16384" width="9.140625" style="4"/>
  </cols>
  <sheetData>
    <row r="1" spans="1:14" ht="22.5" customHeight="1" x14ac:dyDescent="0.2">
      <c r="B1" s="2"/>
      <c r="C1" s="84" t="s">
        <v>0</v>
      </c>
      <c r="D1" s="84"/>
      <c r="E1" s="84"/>
      <c r="F1" s="84"/>
      <c r="G1" s="3"/>
      <c r="H1" s="2"/>
      <c r="I1" s="2"/>
      <c r="J1" s="2"/>
    </row>
    <row r="2" spans="1:14" ht="10.5" customHeight="1" x14ac:dyDescent="0.2">
      <c r="B2" s="2"/>
      <c r="C2" s="5"/>
      <c r="D2" s="2"/>
      <c r="E2" s="6"/>
      <c r="F2" s="6"/>
      <c r="G2" s="6"/>
      <c r="H2" s="2"/>
      <c r="I2" s="2"/>
      <c r="J2" s="2"/>
    </row>
    <row r="3" spans="1:14" ht="30.75" customHeight="1" x14ac:dyDescent="0.2">
      <c r="B3" s="85" t="s">
        <v>1</v>
      </c>
      <c r="C3" s="85"/>
      <c r="D3" s="85"/>
      <c r="E3" s="85"/>
      <c r="F3" s="85"/>
      <c r="G3" s="85"/>
      <c r="H3" s="85"/>
      <c r="I3" s="85"/>
      <c r="J3" s="85"/>
    </row>
    <row r="4" spans="1:14" ht="19.5" customHeight="1" x14ac:dyDescent="0.2">
      <c r="A4" s="7"/>
      <c r="B4" s="8"/>
      <c r="C4" s="9"/>
      <c r="D4" s="8"/>
      <c r="E4" s="8"/>
      <c r="F4" s="8"/>
      <c r="G4" s="8"/>
      <c r="H4" s="10"/>
      <c r="I4" s="85" t="s">
        <v>2</v>
      </c>
      <c r="J4" s="85"/>
      <c r="K4" s="11"/>
      <c r="L4" s="11"/>
      <c r="M4" s="11"/>
    </row>
    <row r="5" spans="1:14" ht="9.75" customHeight="1" x14ac:dyDescent="0.25">
      <c r="A5" s="7"/>
      <c r="B5" s="8"/>
      <c r="C5" s="7"/>
      <c r="D5" s="8"/>
      <c r="E5" s="8"/>
      <c r="F5" s="8"/>
      <c r="G5" s="8"/>
      <c r="H5" s="10"/>
      <c r="I5" s="12"/>
      <c r="J5" s="12"/>
    </row>
    <row r="6" spans="1:14" ht="33" customHeight="1" x14ac:dyDescent="0.2">
      <c r="A6" s="86" t="s">
        <v>3</v>
      </c>
      <c r="B6" s="86" t="s">
        <v>4</v>
      </c>
      <c r="C6" s="87" t="s">
        <v>5</v>
      </c>
      <c r="D6" s="86" t="s">
        <v>6</v>
      </c>
      <c r="E6" s="89" t="s">
        <v>7</v>
      </c>
      <c r="F6" s="89"/>
      <c r="G6" s="89"/>
      <c r="H6" s="89" t="s">
        <v>8</v>
      </c>
      <c r="I6" s="89"/>
      <c r="J6" s="89"/>
      <c r="K6" s="89" t="s">
        <v>9</v>
      </c>
      <c r="L6" s="89"/>
      <c r="M6" s="89"/>
    </row>
    <row r="7" spans="1:14" s="16" customFormat="1" ht="17.25" customHeight="1" x14ac:dyDescent="0.2">
      <c r="A7" s="86"/>
      <c r="B7" s="86"/>
      <c r="C7" s="88"/>
      <c r="D7" s="86"/>
      <c r="E7" s="13" t="s">
        <v>10</v>
      </c>
      <c r="F7" s="13" t="s">
        <v>11</v>
      </c>
      <c r="G7" s="14" t="s">
        <v>12</v>
      </c>
      <c r="H7" s="13" t="s">
        <v>10</v>
      </c>
      <c r="I7" s="13" t="s">
        <v>11</v>
      </c>
      <c r="J7" s="14" t="s">
        <v>12</v>
      </c>
      <c r="K7" s="15" t="s">
        <v>10</v>
      </c>
      <c r="L7" s="15" t="s">
        <v>11</v>
      </c>
      <c r="M7" s="15" t="s">
        <v>12</v>
      </c>
    </row>
    <row r="8" spans="1:14" s="16" customFormat="1" ht="15.75" x14ac:dyDescent="0.2">
      <c r="A8" s="17">
        <v>1</v>
      </c>
      <c r="B8" s="17">
        <v>2</v>
      </c>
      <c r="C8" s="13">
        <v>3</v>
      </c>
      <c r="D8" s="17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</row>
    <row r="9" spans="1:14" ht="18.75" customHeight="1" x14ac:dyDescent="0.2">
      <c r="A9" s="42">
        <v>1</v>
      </c>
      <c r="B9" s="43" t="s">
        <v>13</v>
      </c>
      <c r="C9" s="44">
        <v>7130800033</v>
      </c>
      <c r="D9" s="42" t="s">
        <v>14</v>
      </c>
      <c r="E9" s="45">
        <v>10</v>
      </c>
      <c r="F9" s="46">
        <f>VLOOKUP(C9,'[1]SOR RATE'!A189:D189,4,0)</f>
        <v>4402.6499999999996</v>
      </c>
      <c r="G9" s="46">
        <f>F9*E9</f>
        <v>44026.5</v>
      </c>
      <c r="H9" s="46"/>
      <c r="I9" s="46"/>
      <c r="J9" s="46"/>
      <c r="K9" s="47"/>
      <c r="L9" s="47"/>
      <c r="M9" s="47"/>
    </row>
    <row r="10" spans="1:14" ht="36" customHeight="1" x14ac:dyDescent="0.2">
      <c r="A10" s="44">
        <v>2</v>
      </c>
      <c r="B10" s="43" t="s">
        <v>15</v>
      </c>
      <c r="C10" s="44">
        <v>7130601958</v>
      </c>
      <c r="D10" s="42" t="s">
        <v>16</v>
      </c>
      <c r="E10" s="45"/>
      <c r="F10" s="46"/>
      <c r="G10" s="46"/>
      <c r="H10" s="45">
        <v>4823</v>
      </c>
      <c r="I10" s="48">
        <f>VLOOKUP(C10,'[1]SOR RATE'!A$1:D$65536,4,0)/1000</f>
        <v>42.026879999999998</v>
      </c>
      <c r="J10" s="46">
        <f>I10*H10</f>
        <v>202695.64223999999</v>
      </c>
      <c r="K10" s="47"/>
      <c r="L10" s="47"/>
      <c r="M10" s="47"/>
    </row>
    <row r="11" spans="1:14" ht="20.25" customHeight="1" x14ac:dyDescent="0.2">
      <c r="A11" s="44">
        <v>3</v>
      </c>
      <c r="B11" s="43" t="s">
        <v>17</v>
      </c>
      <c r="C11" s="44">
        <v>7130800002</v>
      </c>
      <c r="D11" s="42" t="s">
        <v>14</v>
      </c>
      <c r="E11" s="45"/>
      <c r="F11" s="46"/>
      <c r="G11" s="46"/>
      <c r="H11" s="45"/>
      <c r="I11" s="48"/>
      <c r="J11" s="46"/>
      <c r="K11" s="49">
        <v>10</v>
      </c>
      <c r="L11" s="48">
        <f>VLOOKUP(C11,'[1]SOR RATE'!A$1:D$65536,4,0)</f>
        <v>7605.2</v>
      </c>
      <c r="M11" s="48">
        <f>K11*L11</f>
        <v>76052</v>
      </c>
      <c r="N11" s="19"/>
    </row>
    <row r="12" spans="1:14" ht="18.75" customHeight="1" x14ac:dyDescent="0.2">
      <c r="A12" s="44">
        <v>4</v>
      </c>
      <c r="B12" s="43" t="s">
        <v>18</v>
      </c>
      <c r="C12" s="44">
        <v>7130810595</v>
      </c>
      <c r="D12" s="42" t="s">
        <v>14</v>
      </c>
      <c r="E12" s="45">
        <v>10</v>
      </c>
      <c r="F12" s="46">
        <f>VLOOKUP(C12,'[1]SOR RATE'!A$1:D$65536,4,0)</f>
        <v>2086.23</v>
      </c>
      <c r="G12" s="46">
        <f t="shared" ref="G12:G23" si="0">F12*E12</f>
        <v>20862.3</v>
      </c>
      <c r="H12" s="45">
        <v>10</v>
      </c>
      <c r="I12" s="48">
        <f>VLOOKUP(C12,'[1]SOR RATE'!A$1:D$65536,4,0)</f>
        <v>2086.23</v>
      </c>
      <c r="J12" s="46">
        <f>I12*H12</f>
        <v>20862.3</v>
      </c>
      <c r="K12" s="49">
        <v>10</v>
      </c>
      <c r="L12" s="48">
        <f>VLOOKUP(C12,'[1]SOR RATE'!A$1:D$65536,4,0)</f>
        <v>2086.23</v>
      </c>
      <c r="M12" s="48">
        <f t="shared" ref="M12:M47" si="1">K12*L12</f>
        <v>20862.3</v>
      </c>
    </row>
    <row r="13" spans="1:14" ht="18" customHeight="1" x14ac:dyDescent="0.2">
      <c r="A13" s="91">
        <v>5</v>
      </c>
      <c r="B13" s="43" t="s">
        <v>19</v>
      </c>
      <c r="C13" s="50"/>
      <c r="D13" s="50"/>
      <c r="E13" s="51"/>
      <c r="F13" s="51"/>
      <c r="G13" s="51"/>
      <c r="H13" s="51"/>
      <c r="I13" s="51"/>
      <c r="J13" s="52"/>
      <c r="K13" s="49"/>
      <c r="L13" s="48"/>
      <c r="M13" s="48"/>
    </row>
    <row r="14" spans="1:14" ht="17.25" customHeight="1" x14ac:dyDescent="0.2">
      <c r="A14" s="92"/>
      <c r="B14" s="53" t="s">
        <v>20</v>
      </c>
      <c r="C14" s="54">
        <v>7130810193</v>
      </c>
      <c r="D14" s="38" t="s">
        <v>21</v>
      </c>
      <c r="E14" s="55">
        <v>10</v>
      </c>
      <c r="F14" s="56">
        <f>VLOOKUP(C14,'[1]SOR RATE'!A$1:D$65536,4,0)</f>
        <v>268.72000000000003</v>
      </c>
      <c r="G14" s="56">
        <f t="shared" si="0"/>
        <v>2687.2000000000003</v>
      </c>
      <c r="H14" s="55"/>
      <c r="I14" s="56"/>
      <c r="J14" s="56"/>
      <c r="K14" s="57">
        <v>10</v>
      </c>
      <c r="L14" s="58">
        <f>VLOOKUP(C14,'[1]SOR RATE'!A$1:D$65536,4,0)</f>
        <v>268.72000000000003</v>
      </c>
      <c r="M14" s="58">
        <f t="shared" si="1"/>
        <v>2687.2000000000003</v>
      </c>
    </row>
    <row r="15" spans="1:14" ht="16.5" customHeight="1" x14ac:dyDescent="0.2">
      <c r="A15" s="92"/>
      <c r="B15" s="43" t="s">
        <v>22</v>
      </c>
      <c r="C15" s="44">
        <v>7130810692</v>
      </c>
      <c r="D15" s="42" t="s">
        <v>21</v>
      </c>
      <c r="E15" s="45"/>
      <c r="F15" s="46"/>
      <c r="G15" s="46"/>
      <c r="H15" s="45">
        <v>10</v>
      </c>
      <c r="I15" s="48">
        <f>VLOOKUP(C15,'[1]SOR RATE'!A$1:D$65536,4,0)</f>
        <v>298.12</v>
      </c>
      <c r="J15" s="46">
        <f>I15*H15</f>
        <v>2981.2</v>
      </c>
      <c r="K15" s="48"/>
      <c r="L15" s="48"/>
      <c r="M15" s="48"/>
    </row>
    <row r="16" spans="1:14" ht="18" customHeight="1" x14ac:dyDescent="0.2">
      <c r="A16" s="44">
        <v>6</v>
      </c>
      <c r="B16" s="43" t="s">
        <v>23</v>
      </c>
      <c r="C16" s="44">
        <v>7130810676</v>
      </c>
      <c r="D16" s="42" t="s">
        <v>14</v>
      </c>
      <c r="E16" s="45">
        <v>10</v>
      </c>
      <c r="F16" s="46">
        <f>VLOOKUP(C16,'[1]SOR RATE'!A$1:D$65536,4,0)</f>
        <v>347.11</v>
      </c>
      <c r="G16" s="46">
        <f t="shared" si="0"/>
        <v>3471.1000000000004</v>
      </c>
      <c r="H16" s="45">
        <v>10</v>
      </c>
      <c r="I16" s="48">
        <f>VLOOKUP(C16,'[1]SOR RATE'!A$1:D$65536,4,0)</f>
        <v>347.11</v>
      </c>
      <c r="J16" s="46">
        <f t="shared" ref="J16:J21" si="2">I16*H16</f>
        <v>3471.1000000000004</v>
      </c>
      <c r="K16" s="49">
        <v>10</v>
      </c>
      <c r="L16" s="48">
        <f>VLOOKUP(C16,'[1]SOR RATE'!A$1:D$65536,4,0)</f>
        <v>347.11</v>
      </c>
      <c r="M16" s="48">
        <f t="shared" si="1"/>
        <v>3471.1000000000004</v>
      </c>
    </row>
    <row r="17" spans="1:17" ht="34.5" customHeight="1" x14ac:dyDescent="0.2">
      <c r="A17" s="44">
        <v>7</v>
      </c>
      <c r="B17" s="43" t="s">
        <v>24</v>
      </c>
      <c r="C17" s="44">
        <v>7130870013</v>
      </c>
      <c r="D17" s="42" t="s">
        <v>14</v>
      </c>
      <c r="E17" s="45">
        <v>10</v>
      </c>
      <c r="F17" s="46">
        <f>VLOOKUP(C17,'[1]SOR RATE'!A$1:D$65536,4,0)</f>
        <v>108.51</v>
      </c>
      <c r="G17" s="46">
        <f t="shared" si="0"/>
        <v>1085.1000000000001</v>
      </c>
      <c r="H17" s="45">
        <v>10</v>
      </c>
      <c r="I17" s="48">
        <f>VLOOKUP(C17,'[1]SOR RATE'!A$1:D$65536,4,0)</f>
        <v>108.51</v>
      </c>
      <c r="J17" s="46">
        <f t="shared" si="2"/>
        <v>1085.1000000000001</v>
      </c>
      <c r="K17" s="49">
        <v>10</v>
      </c>
      <c r="L17" s="48">
        <f>VLOOKUP(C17,'[1]SOR RATE'!A$1:D$65536,4,0)</f>
        <v>108.51</v>
      </c>
      <c r="M17" s="48">
        <f t="shared" si="1"/>
        <v>1085.1000000000001</v>
      </c>
    </row>
    <row r="18" spans="1:17" ht="20.25" customHeight="1" x14ac:dyDescent="0.2">
      <c r="A18" s="44">
        <v>8</v>
      </c>
      <c r="B18" s="43" t="s">
        <v>25</v>
      </c>
      <c r="C18" s="44">
        <v>7130820009</v>
      </c>
      <c r="D18" s="42" t="s">
        <v>14</v>
      </c>
      <c r="E18" s="45">
        <v>30</v>
      </c>
      <c r="F18" s="46">
        <f>VLOOKUP(C18,'[1]SOR RATE'!A$1:D$65536,4,0)</f>
        <v>316.82</v>
      </c>
      <c r="G18" s="46">
        <f t="shared" si="0"/>
        <v>9504.6</v>
      </c>
      <c r="H18" s="45">
        <v>30</v>
      </c>
      <c r="I18" s="48">
        <f>VLOOKUP(C18,'[1]SOR RATE'!A$1:D$65536,4,0)</f>
        <v>316.82</v>
      </c>
      <c r="J18" s="46">
        <f t="shared" si="2"/>
        <v>9504.6</v>
      </c>
      <c r="K18" s="49">
        <v>30</v>
      </c>
      <c r="L18" s="48">
        <f>VLOOKUP(C18,'[1]SOR RATE'!A$1:D$65536,4,0)</f>
        <v>316.82</v>
      </c>
      <c r="M18" s="48">
        <f t="shared" si="1"/>
        <v>9504.6</v>
      </c>
      <c r="N18" s="20"/>
      <c r="O18" s="21"/>
    </row>
    <row r="19" spans="1:17" ht="34.5" customHeight="1" x14ac:dyDescent="0.2">
      <c r="A19" s="44">
        <v>9</v>
      </c>
      <c r="B19" s="43" t="s">
        <v>26</v>
      </c>
      <c r="C19" s="44">
        <v>7130830063</v>
      </c>
      <c r="D19" s="42" t="s">
        <v>27</v>
      </c>
      <c r="E19" s="45">
        <v>3100</v>
      </c>
      <c r="F19" s="46">
        <f>VLOOKUP(C19,'[1]SOR RATE'!A$1:D$65536,4,0)/1000</f>
        <v>65.832399999999993</v>
      </c>
      <c r="G19" s="46">
        <f>E19*F19</f>
        <v>204080.43999999997</v>
      </c>
      <c r="H19" s="45">
        <v>3100</v>
      </c>
      <c r="I19" s="48">
        <f>VLOOKUP(C19,'[1]SOR RATE'!A$1:D$65536,4,0)/1000</f>
        <v>65.832399999999993</v>
      </c>
      <c r="J19" s="46">
        <f t="shared" si="2"/>
        <v>204080.43999999997</v>
      </c>
      <c r="K19" s="49">
        <v>3100</v>
      </c>
      <c r="L19" s="48">
        <f>VLOOKUP(C19,'[1]SOR RATE'!A$1:D$65536,4,0)/1000</f>
        <v>65.832399999999993</v>
      </c>
      <c r="M19" s="48">
        <f t="shared" si="1"/>
        <v>204080.43999999997</v>
      </c>
    </row>
    <row r="20" spans="1:17" ht="33.75" customHeight="1" x14ac:dyDescent="0.2">
      <c r="A20" s="44">
        <v>10</v>
      </c>
      <c r="B20" s="43" t="s">
        <v>28</v>
      </c>
      <c r="C20" s="44">
        <v>7130830051</v>
      </c>
      <c r="D20" s="42" t="s">
        <v>14</v>
      </c>
      <c r="E20" s="45">
        <v>6</v>
      </c>
      <c r="F20" s="46">
        <f>VLOOKUP(C20,'[1]SOR RATE'!A$1:D$65536,4,0)</f>
        <v>143.43</v>
      </c>
      <c r="G20" s="46">
        <f t="shared" si="0"/>
        <v>860.58</v>
      </c>
      <c r="H20" s="45">
        <v>6</v>
      </c>
      <c r="I20" s="48">
        <f>VLOOKUP(C20,'[1]SOR RATE'!A$1:D$65536,4,0)</f>
        <v>143.43</v>
      </c>
      <c r="J20" s="46">
        <f t="shared" si="2"/>
        <v>860.58</v>
      </c>
      <c r="K20" s="49">
        <v>6</v>
      </c>
      <c r="L20" s="48">
        <f>VLOOKUP(C20,'[1]SOR RATE'!A$1:D$65536,4,0)</f>
        <v>143.43</v>
      </c>
      <c r="M20" s="48">
        <f t="shared" si="1"/>
        <v>860.58</v>
      </c>
    </row>
    <row r="21" spans="1:17" ht="18.75" customHeight="1" x14ac:dyDescent="0.2">
      <c r="A21" s="44">
        <v>11</v>
      </c>
      <c r="B21" s="43" t="s">
        <v>29</v>
      </c>
      <c r="C21" s="44">
        <v>7130860033</v>
      </c>
      <c r="D21" s="42" t="s">
        <v>14</v>
      </c>
      <c r="E21" s="45">
        <v>3</v>
      </c>
      <c r="F21" s="46">
        <f>VLOOKUP(C21,'[1]SOR RATE'!A$1:D$65536,4,0)</f>
        <v>854.67</v>
      </c>
      <c r="G21" s="46">
        <f t="shared" si="0"/>
        <v>2564.0099999999998</v>
      </c>
      <c r="H21" s="45">
        <v>3</v>
      </c>
      <c r="I21" s="48">
        <f>VLOOKUP(C21,'[1]SOR RATE'!A$1:D$65536,4,0)</f>
        <v>854.67</v>
      </c>
      <c r="J21" s="46">
        <f t="shared" si="2"/>
        <v>2564.0099999999998</v>
      </c>
      <c r="K21" s="49">
        <v>3</v>
      </c>
      <c r="L21" s="48">
        <f>VLOOKUP(C21,'[1]SOR RATE'!A$1:D$65536,4,0)</f>
        <v>854.67</v>
      </c>
      <c r="M21" s="48">
        <f t="shared" si="1"/>
        <v>2564.0099999999998</v>
      </c>
    </row>
    <row r="22" spans="1:17" ht="18.75" customHeight="1" x14ac:dyDescent="0.2">
      <c r="A22" s="91">
        <v>12</v>
      </c>
      <c r="B22" s="43" t="s">
        <v>30</v>
      </c>
      <c r="C22" s="50"/>
      <c r="D22" s="50"/>
      <c r="E22" s="51"/>
      <c r="F22" s="51"/>
      <c r="G22" s="51"/>
      <c r="H22" s="51"/>
      <c r="I22" s="51"/>
      <c r="J22" s="52"/>
      <c r="K22" s="48"/>
      <c r="L22" s="48"/>
      <c r="M22" s="48"/>
    </row>
    <row r="23" spans="1:17" ht="18.75" customHeight="1" x14ac:dyDescent="0.2">
      <c r="A23" s="92"/>
      <c r="B23" s="53" t="s">
        <v>31</v>
      </c>
      <c r="C23" s="54">
        <v>7130810193</v>
      </c>
      <c r="D23" s="38" t="s">
        <v>21</v>
      </c>
      <c r="E23" s="55">
        <v>3</v>
      </c>
      <c r="F23" s="56">
        <f>VLOOKUP(C23,'[1]SOR RATE'!A$1:D$65536,4,0)</f>
        <v>268.72000000000003</v>
      </c>
      <c r="G23" s="56">
        <f t="shared" si="0"/>
        <v>806.16000000000008</v>
      </c>
      <c r="H23" s="55"/>
      <c r="I23" s="56"/>
      <c r="J23" s="56"/>
      <c r="K23" s="57">
        <v>3</v>
      </c>
      <c r="L23" s="58">
        <f>VLOOKUP(C23,'[1]SOR RATE'!A$1:D$65536,4,0)</f>
        <v>268.72000000000003</v>
      </c>
      <c r="M23" s="58">
        <f t="shared" si="1"/>
        <v>806.16000000000008</v>
      </c>
    </row>
    <row r="24" spans="1:17" ht="18.75" customHeight="1" x14ac:dyDescent="0.2">
      <c r="A24" s="92"/>
      <c r="B24" s="43" t="s">
        <v>32</v>
      </c>
      <c r="C24" s="44">
        <v>7130810692</v>
      </c>
      <c r="D24" s="42" t="s">
        <v>21</v>
      </c>
      <c r="E24" s="46"/>
      <c r="F24" s="46"/>
      <c r="G24" s="46"/>
      <c r="H24" s="45">
        <v>3</v>
      </c>
      <c r="I24" s="48">
        <f>VLOOKUP(C24,'[1]SOR RATE'!A$1:D$65536,4,0)</f>
        <v>298.12</v>
      </c>
      <c r="J24" s="46">
        <f>I24*H24</f>
        <v>894.36</v>
      </c>
      <c r="K24" s="48"/>
      <c r="L24" s="48"/>
      <c r="M24" s="48"/>
    </row>
    <row r="25" spans="1:17" ht="21.75" customHeight="1" x14ac:dyDescent="0.2">
      <c r="A25" s="44">
        <v>13</v>
      </c>
      <c r="B25" s="43" t="s">
        <v>33</v>
      </c>
      <c r="C25" s="44">
        <v>7130860076</v>
      </c>
      <c r="D25" s="42" t="s">
        <v>16</v>
      </c>
      <c r="E25" s="59">
        <v>25.5</v>
      </c>
      <c r="F25" s="46">
        <f>VLOOKUP(C25,'[1]SOR RATE'!A$1:D$65536,4,0)/1000</f>
        <v>65.906390000000002</v>
      </c>
      <c r="G25" s="46">
        <f>F25*E25</f>
        <v>1680.6129450000001</v>
      </c>
      <c r="H25" s="59">
        <v>25.5</v>
      </c>
      <c r="I25" s="48">
        <f>VLOOKUP(C25,'[1]SOR RATE'!A$1:D$65536,4,0)/1000</f>
        <v>65.906390000000002</v>
      </c>
      <c r="J25" s="46">
        <f>I25*H25</f>
        <v>1680.6129450000001</v>
      </c>
      <c r="K25" s="60">
        <v>25.5</v>
      </c>
      <c r="L25" s="48">
        <f>VLOOKUP(C25,'[1]SOR RATE'!A$1:D$65536,4,0)/1000</f>
        <v>65.906390000000002</v>
      </c>
      <c r="M25" s="48">
        <f t="shared" si="1"/>
        <v>1680.6129450000001</v>
      </c>
    </row>
    <row r="26" spans="1:17" ht="69.75" customHeight="1" x14ac:dyDescent="0.2">
      <c r="A26" s="44">
        <v>14</v>
      </c>
      <c r="B26" s="43" t="s">
        <v>34</v>
      </c>
      <c r="C26" s="44">
        <v>7130200202</v>
      </c>
      <c r="D26" s="42" t="s">
        <v>35</v>
      </c>
      <c r="E26" s="59">
        <f>(0.05*10)+(5*0.3)</f>
        <v>2</v>
      </c>
      <c r="F26" s="46">
        <f>VLOOKUP(C26,'[1]SOR RATE'!A$1:D$65536,4,0)</f>
        <v>2970</v>
      </c>
      <c r="G26" s="46">
        <f>E26*F26</f>
        <v>5940</v>
      </c>
      <c r="H26" s="59">
        <f>(0.65*10)+(5*0.3)</f>
        <v>8</v>
      </c>
      <c r="I26" s="48">
        <f>VLOOKUP(C26,'[1]SOR RATE'!A$1:D$65536,4,0)</f>
        <v>2970</v>
      </c>
      <c r="J26" s="46">
        <f>H26*I26</f>
        <v>23760</v>
      </c>
      <c r="K26" s="59">
        <f>(0.55*10)+(5*0.3)</f>
        <v>7</v>
      </c>
      <c r="L26" s="48">
        <f>VLOOKUP(C26,'[1]SOR RATE'!A$1:D$65536,4,0)</f>
        <v>2970</v>
      </c>
      <c r="M26" s="48">
        <f>K26*L26</f>
        <v>20790</v>
      </c>
      <c r="N26" s="61" t="s">
        <v>36</v>
      </c>
    </row>
    <row r="27" spans="1:17" ht="18.75" customHeight="1" x14ac:dyDescent="0.2">
      <c r="A27" s="44">
        <v>15</v>
      </c>
      <c r="B27" s="43" t="s">
        <v>37</v>
      </c>
      <c r="C27" s="44">
        <v>7130211158</v>
      </c>
      <c r="D27" s="42" t="s">
        <v>38</v>
      </c>
      <c r="E27" s="59">
        <v>1.4</v>
      </c>
      <c r="F27" s="46">
        <f>VLOOKUP(C27,'[1]SOR RATE'!A$1:D$65536,4,0)</f>
        <v>151.18</v>
      </c>
      <c r="G27" s="46">
        <f>F27*E27</f>
        <v>211.65199999999999</v>
      </c>
      <c r="H27" s="45">
        <v>6</v>
      </c>
      <c r="I27" s="48">
        <f>VLOOKUP(C27,'[1]SOR RATE'!A$1:D$65536,4,0)</f>
        <v>151.18</v>
      </c>
      <c r="J27" s="46">
        <f>I27*H27</f>
        <v>907.08</v>
      </c>
      <c r="K27" s="60">
        <v>1.4</v>
      </c>
      <c r="L27" s="48">
        <f>VLOOKUP(C27,'[1]SOR RATE'!A$1:D$65536,4,0)</f>
        <v>151.18</v>
      </c>
      <c r="M27" s="48">
        <f t="shared" si="1"/>
        <v>211.65199999999999</v>
      </c>
    </row>
    <row r="28" spans="1:17" ht="18.75" customHeight="1" x14ac:dyDescent="0.2">
      <c r="A28" s="44">
        <v>16</v>
      </c>
      <c r="B28" s="43" t="s">
        <v>39</v>
      </c>
      <c r="C28" s="44">
        <v>7130210809</v>
      </c>
      <c r="D28" s="42" t="s">
        <v>38</v>
      </c>
      <c r="E28" s="59">
        <v>1.5</v>
      </c>
      <c r="F28" s="46">
        <f>VLOOKUP(C28,'[1]SOR RATE'!A$1:D$65536,4,0)</f>
        <v>337.79</v>
      </c>
      <c r="G28" s="46">
        <f>F28*E28</f>
        <v>506.68500000000006</v>
      </c>
      <c r="H28" s="45">
        <v>6</v>
      </c>
      <c r="I28" s="48">
        <f>VLOOKUP(C28,'[1]SOR RATE'!A$1:D$65536,4,0)</f>
        <v>337.79</v>
      </c>
      <c r="J28" s="46">
        <f>I28*H28</f>
        <v>2026.7400000000002</v>
      </c>
      <c r="K28" s="60">
        <v>1.5</v>
      </c>
      <c r="L28" s="48">
        <f>VLOOKUP(C28,'[1]SOR RATE'!A$1:D$65536,4,0)</f>
        <v>337.79</v>
      </c>
      <c r="M28" s="48">
        <f t="shared" si="1"/>
        <v>506.68500000000006</v>
      </c>
    </row>
    <row r="29" spans="1:17" ht="18.75" customHeight="1" x14ac:dyDescent="0.2">
      <c r="A29" s="44">
        <v>17</v>
      </c>
      <c r="B29" s="43" t="s">
        <v>40</v>
      </c>
      <c r="C29" s="44">
        <v>7130610206</v>
      </c>
      <c r="D29" s="42" t="s">
        <v>16</v>
      </c>
      <c r="E29" s="45">
        <v>20</v>
      </c>
      <c r="F29" s="46">
        <f>VLOOKUP(C29,'[1]SOR RATE'!A$1:D$65536,4,0)/1000</f>
        <v>69.631119999999996</v>
      </c>
      <c r="G29" s="46">
        <f>F29*E29</f>
        <v>1392.6224</v>
      </c>
      <c r="H29" s="45">
        <v>20</v>
      </c>
      <c r="I29" s="48">
        <f>VLOOKUP(C29,'[1]SOR RATE'!A$1:D$65536,4,0)/1000</f>
        <v>69.631119999999996</v>
      </c>
      <c r="J29" s="46">
        <f>I29*H29</f>
        <v>1392.6224</v>
      </c>
      <c r="K29" s="49">
        <v>20</v>
      </c>
      <c r="L29" s="48">
        <f>VLOOKUP(C29,'[1]SOR RATE'!A$1:D$65536,4,0)/1000</f>
        <v>69.631119999999996</v>
      </c>
      <c r="M29" s="48">
        <f t="shared" si="1"/>
        <v>1392.6224</v>
      </c>
      <c r="N29" s="22"/>
      <c r="O29" s="20"/>
      <c r="P29" s="20"/>
      <c r="Q29" s="20"/>
    </row>
    <row r="30" spans="1:17" ht="18.75" customHeight="1" x14ac:dyDescent="0.2">
      <c r="A30" s="44">
        <v>18</v>
      </c>
      <c r="B30" s="43" t="s">
        <v>41</v>
      </c>
      <c r="C30" s="44">
        <v>7130880041</v>
      </c>
      <c r="D30" s="42" t="s">
        <v>14</v>
      </c>
      <c r="E30" s="45">
        <v>10</v>
      </c>
      <c r="F30" s="46">
        <f>VLOOKUP(C30,'[1]SOR RATE'!A$1:D$65536,4,0)</f>
        <v>82.05</v>
      </c>
      <c r="G30" s="46">
        <f>F30*E30</f>
        <v>820.5</v>
      </c>
      <c r="H30" s="45">
        <v>10</v>
      </c>
      <c r="I30" s="48">
        <f>VLOOKUP(C30,'[1]SOR RATE'!A$1:D$65536,4,0)</f>
        <v>82.05</v>
      </c>
      <c r="J30" s="46">
        <f>I30*H30</f>
        <v>820.5</v>
      </c>
      <c r="K30" s="49">
        <v>10</v>
      </c>
      <c r="L30" s="48">
        <f>VLOOKUP(C30,'[1]SOR RATE'!A$1:D$65536,4,0)</f>
        <v>82.05</v>
      </c>
      <c r="M30" s="48">
        <f t="shared" si="1"/>
        <v>820.5</v>
      </c>
    </row>
    <row r="31" spans="1:17" ht="18.75" customHeight="1" x14ac:dyDescent="0.2">
      <c r="A31" s="44">
        <v>19</v>
      </c>
      <c r="B31" s="43" t="s">
        <v>42</v>
      </c>
      <c r="C31" s="44">
        <v>7130830006</v>
      </c>
      <c r="D31" s="42" t="s">
        <v>16</v>
      </c>
      <c r="E31" s="59">
        <v>3.5</v>
      </c>
      <c r="F31" s="46">
        <f>VLOOKUP(C31,'[1]SOR RATE'!A$1:D$65536,4,0)</f>
        <v>158.05000000000001</v>
      </c>
      <c r="G31" s="46">
        <f>F31*E31</f>
        <v>553.17500000000007</v>
      </c>
      <c r="H31" s="59">
        <v>3.5</v>
      </c>
      <c r="I31" s="48">
        <f>VLOOKUP(C31,'[1]SOR RATE'!A$1:D$65536,4,0)</f>
        <v>158.05000000000001</v>
      </c>
      <c r="J31" s="46">
        <f>I31*H31</f>
        <v>553.17500000000007</v>
      </c>
      <c r="K31" s="60">
        <v>3.5</v>
      </c>
      <c r="L31" s="48">
        <f>VLOOKUP(C31,'[1]SOR RATE'!A$1:D$65536,4,0)</f>
        <v>158.05000000000001</v>
      </c>
      <c r="M31" s="48">
        <f t="shared" si="1"/>
        <v>553.17500000000007</v>
      </c>
    </row>
    <row r="32" spans="1:17" ht="17.25" customHeight="1" x14ac:dyDescent="0.2">
      <c r="A32" s="91">
        <v>20</v>
      </c>
      <c r="B32" s="62" t="s">
        <v>43</v>
      </c>
      <c r="C32" s="44"/>
      <c r="D32" s="42" t="s">
        <v>16</v>
      </c>
      <c r="E32" s="45">
        <v>18</v>
      </c>
      <c r="F32" s="46"/>
      <c r="G32" s="46"/>
      <c r="H32" s="45">
        <v>18</v>
      </c>
      <c r="I32" s="46"/>
      <c r="J32" s="46"/>
      <c r="K32" s="49">
        <v>18</v>
      </c>
      <c r="L32" s="48"/>
      <c r="M32" s="48"/>
    </row>
    <row r="33" spans="1:256" ht="17.25" customHeight="1" x14ac:dyDescent="0.2">
      <c r="A33" s="93"/>
      <c r="B33" s="43" t="s">
        <v>44</v>
      </c>
      <c r="C33" s="44">
        <v>7130620609</v>
      </c>
      <c r="D33" s="42" t="s">
        <v>16</v>
      </c>
      <c r="E33" s="46"/>
      <c r="F33" s="46">
        <f>VLOOKUP(C33,'[1]SOR RATE'!A$1:D$65536,4,0)</f>
        <v>69</v>
      </c>
      <c r="G33" s="46"/>
      <c r="H33" s="59">
        <v>0.5</v>
      </c>
      <c r="I33" s="48">
        <f>VLOOKUP(C33,'[1]SOR RATE'!A$1:D$65536,4,0)</f>
        <v>69</v>
      </c>
      <c r="J33" s="46">
        <f>I33*H33</f>
        <v>34.5</v>
      </c>
      <c r="K33" s="48"/>
      <c r="L33" s="48">
        <f>VLOOKUP(C33,'[1]SOR RATE'!A$1:D$65536,4,0)</f>
        <v>69</v>
      </c>
      <c r="M33" s="48"/>
    </row>
    <row r="34" spans="1:256" ht="17.25" customHeight="1" x14ac:dyDescent="0.2">
      <c r="A34" s="93"/>
      <c r="B34" s="43" t="s">
        <v>45</v>
      </c>
      <c r="C34" s="44">
        <v>7130620614</v>
      </c>
      <c r="D34" s="42" t="s">
        <v>16</v>
      </c>
      <c r="E34" s="46"/>
      <c r="F34" s="46">
        <f>VLOOKUP(C34,'[1]SOR RATE'!A$1:D$65536,4,0)</f>
        <v>67.849999999999994</v>
      </c>
      <c r="G34" s="46"/>
      <c r="H34" s="59">
        <v>7.5</v>
      </c>
      <c r="I34" s="48">
        <f>VLOOKUP(C34,'[1]SOR RATE'!A$1:D$65536,4,0)</f>
        <v>67.849999999999994</v>
      </c>
      <c r="J34" s="46">
        <f>I34*H34</f>
        <v>508.87499999999994</v>
      </c>
      <c r="K34" s="48"/>
      <c r="L34" s="48">
        <f>VLOOKUP(C34,'[1]SOR RATE'!A$1:D$65536,4,0)</f>
        <v>67.849999999999994</v>
      </c>
      <c r="M34" s="48"/>
    </row>
    <row r="35" spans="1:256" ht="17.25" customHeight="1" x14ac:dyDescent="0.2">
      <c r="A35" s="93"/>
      <c r="B35" s="43" t="s">
        <v>46</v>
      </c>
      <c r="C35" s="44">
        <v>7130620619</v>
      </c>
      <c r="D35" s="42" t="s">
        <v>16</v>
      </c>
      <c r="E35" s="59">
        <v>3.5</v>
      </c>
      <c r="F35" s="46">
        <f>VLOOKUP(C35,'[1]SOR RATE'!A$1:D$65536,4,0)</f>
        <v>67.849999999999994</v>
      </c>
      <c r="G35" s="46">
        <f>F35*E35</f>
        <v>237.47499999999997</v>
      </c>
      <c r="H35" s="46"/>
      <c r="I35" s="48">
        <f>VLOOKUP(C35,'[1]SOR RATE'!A$1:D$65536,4,0)</f>
        <v>67.849999999999994</v>
      </c>
      <c r="J35" s="46"/>
      <c r="K35" s="60">
        <v>3.5</v>
      </c>
      <c r="L35" s="48">
        <f>VLOOKUP(C35,'[1]SOR RATE'!A$1:D$65536,4,0)</f>
        <v>67.849999999999994</v>
      </c>
      <c r="M35" s="48">
        <f t="shared" si="1"/>
        <v>237.47499999999997</v>
      </c>
    </row>
    <row r="36" spans="1:256" ht="17.25" customHeight="1" x14ac:dyDescent="0.2">
      <c r="A36" s="93"/>
      <c r="B36" s="43" t="s">
        <v>47</v>
      </c>
      <c r="C36" s="44">
        <v>7130620625</v>
      </c>
      <c r="D36" s="42" t="s">
        <v>16</v>
      </c>
      <c r="E36" s="46"/>
      <c r="F36" s="46">
        <f>VLOOKUP(C36,'[1]SOR RATE'!A$1:D$65536,4,0)</f>
        <v>66.7</v>
      </c>
      <c r="G36" s="46"/>
      <c r="H36" s="45">
        <v>10</v>
      </c>
      <c r="I36" s="48">
        <f>VLOOKUP(C36,'[1]SOR RATE'!A$1:D$65536,4,0)</f>
        <v>66.7</v>
      </c>
      <c r="J36" s="46">
        <f>I36*H36</f>
        <v>667</v>
      </c>
      <c r="K36" s="60"/>
      <c r="L36" s="48">
        <f>VLOOKUP(C36,'[1]SOR RATE'!A$1:D$65536,4,0)</f>
        <v>66.7</v>
      </c>
      <c r="M36" s="48"/>
    </row>
    <row r="37" spans="1:256" ht="17.25" customHeight="1" x14ac:dyDescent="0.2">
      <c r="A37" s="94"/>
      <c r="B37" s="43" t="s">
        <v>48</v>
      </c>
      <c r="C37" s="44">
        <v>7130620627</v>
      </c>
      <c r="D37" s="42" t="s">
        <v>16</v>
      </c>
      <c r="E37" s="59">
        <v>14.5</v>
      </c>
      <c r="F37" s="46">
        <f>VLOOKUP(C37,'[1]SOR RATE'!A$1:D$65536,4,0)</f>
        <v>66.7</v>
      </c>
      <c r="G37" s="46">
        <f>F37*E37</f>
        <v>967.15000000000009</v>
      </c>
      <c r="H37" s="46"/>
      <c r="I37" s="48">
        <f>VLOOKUP(C37,'[1]SOR RATE'!A$1:D$65536,4,0)</f>
        <v>66.7</v>
      </c>
      <c r="J37" s="63"/>
      <c r="K37" s="60">
        <v>14.5</v>
      </c>
      <c r="L37" s="48">
        <f>VLOOKUP(C37,'[1]SOR RATE'!A$1:D$65536,4,0)</f>
        <v>66.7</v>
      </c>
      <c r="M37" s="48">
        <f t="shared" si="1"/>
        <v>967.15000000000009</v>
      </c>
    </row>
    <row r="38" spans="1:256" ht="17.25" customHeight="1" x14ac:dyDescent="0.2">
      <c r="A38" s="91">
        <v>21</v>
      </c>
      <c r="B38" s="62" t="s">
        <v>49</v>
      </c>
      <c r="C38" s="44"/>
      <c r="D38" s="42"/>
      <c r="E38" s="42"/>
      <c r="F38" s="15">
        <f>G39+G40+G41+G42+G43+G44+G45+G46+G47</f>
        <v>11344.09996</v>
      </c>
      <c r="G38" s="64"/>
      <c r="H38" s="64"/>
      <c r="I38" s="15">
        <f>J39+J40+J41+J42+J43+J44+J45+J46+J47</f>
        <v>11344.09996</v>
      </c>
      <c r="J38" s="65"/>
      <c r="K38" s="66"/>
      <c r="L38" s="15">
        <f>M39+M40+M41+M42+M43+M44+M45+M46+M47</f>
        <v>11344.09996</v>
      </c>
      <c r="M38" s="48"/>
    </row>
    <row r="39" spans="1:256" ht="17.25" customHeight="1" x14ac:dyDescent="0.2">
      <c r="A39" s="93"/>
      <c r="B39" s="67" t="s">
        <v>50</v>
      </c>
      <c r="C39" s="44">
        <v>7130870045</v>
      </c>
      <c r="D39" s="42" t="s">
        <v>16</v>
      </c>
      <c r="E39" s="44">
        <v>49</v>
      </c>
      <c r="F39" s="46">
        <f>VLOOKUP(C39,'[1]SOR RATE'!A$1:D$65536,4,0)/1000</f>
        <v>57.66357</v>
      </c>
      <c r="G39" s="46">
        <f t="shared" ref="G39:G47" si="3">F39*E39</f>
        <v>2825.5149299999998</v>
      </c>
      <c r="H39" s="44">
        <v>49</v>
      </c>
      <c r="I39" s="48">
        <f>VLOOKUP(C39,'[1]SOR RATE'!A$1:D$65536,4,0)/1000</f>
        <v>57.66357</v>
      </c>
      <c r="J39" s="46">
        <f>I39*H39</f>
        <v>2825.5149299999998</v>
      </c>
      <c r="K39" s="44">
        <v>49</v>
      </c>
      <c r="L39" s="48">
        <f>VLOOKUP(C39,'[1]SOR RATE'!A$1:D$65536,4,0)/1000</f>
        <v>57.66357</v>
      </c>
      <c r="M39" s="48">
        <f t="shared" si="1"/>
        <v>2825.5149299999998</v>
      </c>
    </row>
    <row r="40" spans="1:256" ht="17.25" customHeight="1" x14ac:dyDescent="0.2">
      <c r="A40" s="93"/>
      <c r="B40" s="67" t="s">
        <v>51</v>
      </c>
      <c r="C40" s="44">
        <v>7130870043</v>
      </c>
      <c r="D40" s="42" t="s">
        <v>16</v>
      </c>
      <c r="E40" s="44">
        <v>20</v>
      </c>
      <c r="F40" s="46">
        <f>VLOOKUP(C40,'[1]SOR RATE'!A$1:D$65536,4,0)/1000</f>
        <v>57.66357</v>
      </c>
      <c r="G40" s="46">
        <f t="shared" si="3"/>
        <v>1153.2714000000001</v>
      </c>
      <c r="H40" s="44">
        <v>20</v>
      </c>
      <c r="I40" s="48">
        <f>VLOOKUP(C40,'[1]SOR RATE'!A$1:D$65536,4,0)/1000</f>
        <v>57.66357</v>
      </c>
      <c r="J40" s="46">
        <f t="shared" ref="J40:J47" si="4">I40*H40</f>
        <v>1153.2714000000001</v>
      </c>
      <c r="K40" s="44">
        <v>20</v>
      </c>
      <c r="L40" s="48">
        <f>VLOOKUP(C40,'[1]SOR RATE'!A$1:D$65536,4,0)/1000</f>
        <v>57.66357</v>
      </c>
      <c r="M40" s="48">
        <f t="shared" si="1"/>
        <v>1153.2714000000001</v>
      </c>
    </row>
    <row r="41" spans="1:256" ht="17.25" customHeight="1" x14ac:dyDescent="0.2">
      <c r="A41" s="93"/>
      <c r="B41" s="67" t="s">
        <v>52</v>
      </c>
      <c r="C41" s="44">
        <v>7130897759</v>
      </c>
      <c r="D41" s="42" t="s">
        <v>53</v>
      </c>
      <c r="E41" s="44">
        <v>1</v>
      </c>
      <c r="F41" s="46">
        <f>VLOOKUP(C41,'[1]SOR RATE'!A$1:D$65536,4,0)</f>
        <v>2965.63</v>
      </c>
      <c r="G41" s="46">
        <f>F41*E41</f>
        <v>2965.63</v>
      </c>
      <c r="H41" s="44">
        <v>1</v>
      </c>
      <c r="I41" s="48">
        <f>VLOOKUP(C41,'[1]SOR RATE'!A$1:D$65536,4,0)</f>
        <v>2965.63</v>
      </c>
      <c r="J41" s="46">
        <f t="shared" si="4"/>
        <v>2965.63</v>
      </c>
      <c r="K41" s="44">
        <v>1</v>
      </c>
      <c r="L41" s="48">
        <f>VLOOKUP(C41,'[1]SOR RATE'!A$1:D$65536,4,0)</f>
        <v>2965.63</v>
      </c>
      <c r="M41" s="48">
        <f t="shared" si="1"/>
        <v>2965.63</v>
      </c>
    </row>
    <row r="42" spans="1:256" ht="17.25" customHeight="1" x14ac:dyDescent="0.2">
      <c r="A42" s="93"/>
      <c r="B42" s="67" t="s">
        <v>54</v>
      </c>
      <c r="C42" s="44">
        <v>7130810692</v>
      </c>
      <c r="D42" s="42" t="s">
        <v>21</v>
      </c>
      <c r="E42" s="44">
        <v>3</v>
      </c>
      <c r="F42" s="46">
        <f>VLOOKUP(C42,'[1]SOR RATE'!A$1:D$65536,4,0)</f>
        <v>298.12</v>
      </c>
      <c r="G42" s="46">
        <f t="shared" si="3"/>
        <v>894.36</v>
      </c>
      <c r="H42" s="44">
        <v>3</v>
      </c>
      <c r="I42" s="48">
        <f>VLOOKUP(C42,'[1]SOR RATE'!A$1:D$65536,4,0)</f>
        <v>298.12</v>
      </c>
      <c r="J42" s="46">
        <f t="shared" si="4"/>
        <v>894.36</v>
      </c>
      <c r="K42" s="44">
        <v>3</v>
      </c>
      <c r="L42" s="48">
        <f>VLOOKUP(C42,'[1]SOR RATE'!A$1:D$65536,4,0)</f>
        <v>298.12</v>
      </c>
      <c r="M42" s="48">
        <f t="shared" si="1"/>
        <v>894.36</v>
      </c>
    </row>
    <row r="43" spans="1:256" ht="18" customHeight="1" x14ac:dyDescent="0.2">
      <c r="A43" s="93"/>
      <c r="B43" s="67" t="s">
        <v>55</v>
      </c>
      <c r="C43" s="44">
        <v>7130620625</v>
      </c>
      <c r="D43" s="42" t="s">
        <v>56</v>
      </c>
      <c r="E43" s="59">
        <v>1.2</v>
      </c>
      <c r="F43" s="46">
        <f>VLOOKUP(C43,'[1]SOR RATE'!A$1:D$65536,4,0)</f>
        <v>66.7</v>
      </c>
      <c r="G43" s="46">
        <f t="shared" si="3"/>
        <v>80.040000000000006</v>
      </c>
      <c r="H43" s="59">
        <v>1.2</v>
      </c>
      <c r="I43" s="48">
        <f>VLOOKUP(C43,'[1]SOR RATE'!A$1:D$65536,4,0)</f>
        <v>66.7</v>
      </c>
      <c r="J43" s="46">
        <f t="shared" si="4"/>
        <v>80.040000000000006</v>
      </c>
      <c r="K43" s="59">
        <v>1.2</v>
      </c>
      <c r="L43" s="48">
        <f>VLOOKUP(C43,'[1]SOR RATE'!A$1:D$65536,4,0)</f>
        <v>66.7</v>
      </c>
      <c r="M43" s="48">
        <f t="shared" si="1"/>
        <v>80.040000000000006</v>
      </c>
    </row>
    <row r="44" spans="1:256" ht="18" customHeight="1" x14ac:dyDescent="0.2">
      <c r="A44" s="93"/>
      <c r="B44" s="67" t="s">
        <v>57</v>
      </c>
      <c r="C44" s="44">
        <v>7130620013</v>
      </c>
      <c r="D44" s="42" t="s">
        <v>14</v>
      </c>
      <c r="E44" s="44">
        <v>4</v>
      </c>
      <c r="F44" s="46">
        <f>VLOOKUP(C44,'[1]SOR RATE'!A$1:D$65536,4,0)</f>
        <v>123.44</v>
      </c>
      <c r="G44" s="46">
        <f t="shared" si="3"/>
        <v>493.76</v>
      </c>
      <c r="H44" s="44">
        <v>4</v>
      </c>
      <c r="I44" s="48">
        <f>VLOOKUP(C44,'[1]SOR RATE'!A$1:D$65536,4,0)</f>
        <v>123.44</v>
      </c>
      <c r="J44" s="46">
        <f t="shared" si="4"/>
        <v>493.76</v>
      </c>
      <c r="K44" s="44">
        <v>4</v>
      </c>
      <c r="L44" s="48">
        <f>VLOOKUP(C44,'[1]SOR RATE'!A$1:D$65536,4,0)</f>
        <v>123.44</v>
      </c>
      <c r="M44" s="48">
        <f t="shared" si="1"/>
        <v>493.76</v>
      </c>
    </row>
    <row r="45" spans="1:256" ht="17.25" customHeight="1" x14ac:dyDescent="0.2">
      <c r="A45" s="93"/>
      <c r="B45" s="67" t="s">
        <v>58</v>
      </c>
      <c r="C45" s="44">
        <v>7130860033</v>
      </c>
      <c r="D45" s="42" t="s">
        <v>14</v>
      </c>
      <c r="E45" s="44">
        <v>2</v>
      </c>
      <c r="F45" s="46">
        <f>VLOOKUP(C45,'[1]SOR RATE'!A$1:D$65536,4,0)</f>
        <v>854.67</v>
      </c>
      <c r="G45" s="46">
        <f t="shared" si="3"/>
        <v>1709.34</v>
      </c>
      <c r="H45" s="44">
        <v>2</v>
      </c>
      <c r="I45" s="48">
        <f>VLOOKUP(C45,'[1]SOR RATE'!A$1:D$65536,4,0)</f>
        <v>854.67</v>
      </c>
      <c r="J45" s="46">
        <f t="shared" si="4"/>
        <v>1709.34</v>
      </c>
      <c r="K45" s="44">
        <v>2</v>
      </c>
      <c r="L45" s="48">
        <f>VLOOKUP(C45,'[1]SOR RATE'!A$1:D$65536,4,0)</f>
        <v>854.67</v>
      </c>
      <c r="M45" s="48">
        <f t="shared" si="1"/>
        <v>1709.34</v>
      </c>
    </row>
    <row r="46" spans="1:256" ht="20.25" customHeight="1" x14ac:dyDescent="0.2">
      <c r="A46" s="93"/>
      <c r="B46" s="67" t="s">
        <v>59</v>
      </c>
      <c r="C46" s="44">
        <v>7130860076</v>
      </c>
      <c r="D46" s="42" t="s">
        <v>16</v>
      </c>
      <c r="E46" s="44">
        <v>17</v>
      </c>
      <c r="F46" s="46">
        <f>VLOOKUP(C46,'[1]SOR RATE'!A$1:D$65536,4,0)/1000</f>
        <v>65.906390000000002</v>
      </c>
      <c r="G46" s="46">
        <f t="shared" si="3"/>
        <v>1120.4086300000001</v>
      </c>
      <c r="H46" s="44">
        <v>17</v>
      </c>
      <c r="I46" s="48">
        <f>VLOOKUP(C46,'[1]SOR RATE'!A$1:D$65536,4,0)/1000</f>
        <v>65.906390000000002</v>
      </c>
      <c r="J46" s="46">
        <f t="shared" si="4"/>
        <v>1120.4086300000001</v>
      </c>
      <c r="K46" s="44">
        <v>17</v>
      </c>
      <c r="L46" s="48">
        <f>VLOOKUP(C46,'[1]SOR RATE'!A$1:D$65536,4,0)/1000</f>
        <v>65.906390000000002</v>
      </c>
      <c r="M46" s="48">
        <f t="shared" si="1"/>
        <v>1120.4086300000001</v>
      </c>
    </row>
    <row r="47" spans="1:256" ht="18" customHeight="1" x14ac:dyDescent="0.2">
      <c r="A47" s="94"/>
      <c r="B47" s="67" t="s">
        <v>60</v>
      </c>
      <c r="C47" s="44">
        <v>7130620619</v>
      </c>
      <c r="D47" s="42" t="s">
        <v>16</v>
      </c>
      <c r="E47" s="44">
        <v>1.5</v>
      </c>
      <c r="F47" s="46">
        <f>VLOOKUP(C47,'[1]SOR RATE'!A$1:D$65536,4,0)</f>
        <v>67.849999999999994</v>
      </c>
      <c r="G47" s="46">
        <f t="shared" si="3"/>
        <v>101.77499999999999</v>
      </c>
      <c r="H47" s="44">
        <v>1.5</v>
      </c>
      <c r="I47" s="48">
        <f>VLOOKUP(C47,'[1]SOR RATE'!A$1:D$65536,4,0)</f>
        <v>67.849999999999994</v>
      </c>
      <c r="J47" s="46">
        <f t="shared" si="4"/>
        <v>101.77499999999999</v>
      </c>
      <c r="K47" s="44">
        <v>1.5</v>
      </c>
      <c r="L47" s="48">
        <f>VLOOKUP(C47,'[1]SOR RATE'!A$1:D$65536,4,0)</f>
        <v>67.849999999999994</v>
      </c>
      <c r="M47" s="48">
        <f t="shared" si="1"/>
        <v>101.77499999999999</v>
      </c>
    </row>
    <row r="48" spans="1:256" s="23" customFormat="1" ht="36" customHeight="1" x14ac:dyDescent="0.2">
      <c r="A48" s="17">
        <v>22</v>
      </c>
      <c r="B48" s="68" t="s">
        <v>61</v>
      </c>
      <c r="C48" s="69"/>
      <c r="D48" s="69"/>
      <c r="E48" s="15"/>
      <c r="F48" s="15"/>
      <c r="G48" s="15">
        <f>SUM(G9:G47)</f>
        <v>313601.96230500005</v>
      </c>
      <c r="H48" s="44"/>
      <c r="I48" s="46"/>
      <c r="J48" s="15">
        <f>SUM(J9:J47)</f>
        <v>492694.53754500003</v>
      </c>
      <c r="K48" s="15"/>
      <c r="L48" s="15"/>
      <c r="M48" s="15">
        <f>SUM(M9:M47)</f>
        <v>360477.46230500005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23" customFormat="1" ht="34.5" customHeight="1" x14ac:dyDescent="0.2">
      <c r="A49" s="17">
        <v>23</v>
      </c>
      <c r="B49" s="68" t="s">
        <v>62</v>
      </c>
      <c r="C49" s="70"/>
      <c r="D49" s="69"/>
      <c r="E49" s="15"/>
      <c r="F49" s="15"/>
      <c r="G49" s="15">
        <f>G48/1.18</f>
        <v>265764.37483474583</v>
      </c>
      <c r="H49" s="71"/>
      <c r="I49" s="46"/>
      <c r="J49" s="15">
        <f>J48/1.18</f>
        <v>417537.74368220341</v>
      </c>
      <c r="K49" s="15"/>
      <c r="L49" s="15"/>
      <c r="M49" s="15">
        <f>M48/1.18</f>
        <v>305489.37483474583</v>
      </c>
      <c r="N49" s="2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33" customHeight="1" x14ac:dyDescent="0.2">
      <c r="A50" s="44">
        <v>24</v>
      </c>
      <c r="B50" s="43" t="s">
        <v>63</v>
      </c>
      <c r="C50" s="72"/>
      <c r="D50" s="73"/>
      <c r="E50" s="73"/>
      <c r="F50" s="54">
        <v>7.4999999999999997E-2</v>
      </c>
      <c r="G50" s="56">
        <f>G48*F50</f>
        <v>23520.147172875004</v>
      </c>
      <c r="H50" s="74"/>
      <c r="I50" s="75">
        <v>7.4999999999999997E-2</v>
      </c>
      <c r="J50" s="56">
        <f>J48*I50</f>
        <v>36952.090315875001</v>
      </c>
      <c r="K50" s="56"/>
      <c r="L50" s="75">
        <v>7.4999999999999997E-2</v>
      </c>
      <c r="M50" s="56">
        <f>M48*L50</f>
        <v>27035.809672875002</v>
      </c>
      <c r="N50" s="24"/>
    </row>
    <row r="51" spans="1:256" ht="21.75" customHeight="1" x14ac:dyDescent="0.2">
      <c r="A51" s="44">
        <v>25</v>
      </c>
      <c r="B51" s="76" t="s">
        <v>64</v>
      </c>
      <c r="C51" s="54"/>
      <c r="D51" s="42" t="s">
        <v>35</v>
      </c>
      <c r="E51" s="59">
        <f>(0.05*10)+(5*0.3)</f>
        <v>2</v>
      </c>
      <c r="F51" s="77">
        <f>609.17479416*1.055</f>
        <v>642.67940783879999</v>
      </c>
      <c r="G51" s="46">
        <f>F51*E51</f>
        <v>1285.3588156776</v>
      </c>
      <c r="H51" s="59">
        <f>(0.65*10)+(5*0.3)</f>
        <v>8</v>
      </c>
      <c r="I51" s="77">
        <f>609.17479416*1.055</f>
        <v>642.67940783879999</v>
      </c>
      <c r="J51" s="78">
        <f>I51*H51</f>
        <v>5141.4352627103999</v>
      </c>
      <c r="K51" s="59">
        <f>(0.55*10)+(5*0.3)</f>
        <v>7</v>
      </c>
      <c r="L51" s="77">
        <f>609.17479416*1.055</f>
        <v>642.67940783879999</v>
      </c>
      <c r="M51" s="46">
        <f>K51*L51</f>
        <v>4498.7558548715997</v>
      </c>
      <c r="N51" s="25"/>
    </row>
    <row r="52" spans="1:256" ht="36" customHeight="1" x14ac:dyDescent="0.2">
      <c r="A52" s="44">
        <v>26</v>
      </c>
      <c r="B52" s="43" t="s">
        <v>65</v>
      </c>
      <c r="C52" s="54"/>
      <c r="D52" s="42" t="s">
        <v>14</v>
      </c>
      <c r="E52" s="45">
        <v>10</v>
      </c>
      <c r="F52" s="36">
        <f>389.148122267965*1.055</f>
        <v>410.55126899270306</v>
      </c>
      <c r="G52" s="46">
        <f>F52*E52</f>
        <v>4105.5126899270308</v>
      </c>
      <c r="H52" s="79"/>
      <c r="I52" s="46"/>
      <c r="J52" s="78"/>
      <c r="K52" s="45"/>
      <c r="L52" s="46"/>
      <c r="M52" s="46"/>
      <c r="N52" s="26"/>
      <c r="O52" s="27"/>
    </row>
    <row r="53" spans="1:256" ht="33" customHeight="1" x14ac:dyDescent="0.2">
      <c r="A53" s="44">
        <v>27</v>
      </c>
      <c r="B53" s="43" t="s">
        <v>66</v>
      </c>
      <c r="C53" s="54"/>
      <c r="D53" s="80"/>
      <c r="E53" s="46"/>
      <c r="F53" s="46"/>
      <c r="G53" s="46">
        <v>50522.99</v>
      </c>
      <c r="H53" s="46" t="s">
        <v>67</v>
      </c>
      <c r="I53" s="81" t="s">
        <v>67</v>
      </c>
      <c r="J53" s="81">
        <v>54612.98</v>
      </c>
      <c r="K53" s="47"/>
      <c r="L53" s="47"/>
      <c r="M53" s="81">
        <v>53953.56</v>
      </c>
      <c r="O53" s="28"/>
    </row>
    <row r="54" spans="1:256" ht="36" customHeight="1" x14ac:dyDescent="0.2">
      <c r="A54" s="44">
        <v>28</v>
      </c>
      <c r="B54" s="43" t="s">
        <v>68</v>
      </c>
      <c r="C54" s="54"/>
      <c r="D54" s="38"/>
      <c r="E54" s="46"/>
      <c r="F54" s="46"/>
      <c r="G54" s="82">
        <f>G49*0.04</f>
        <v>10630.574993389833</v>
      </c>
      <c r="H54" s="46"/>
      <c r="I54" s="46"/>
      <c r="J54" s="46">
        <f>J49*0.04</f>
        <v>16701.509747288135</v>
      </c>
      <c r="K54" s="47"/>
      <c r="L54" s="47"/>
      <c r="M54" s="82">
        <f>M49*0.04</f>
        <v>12219.574993389833</v>
      </c>
      <c r="N54" s="29" t="s">
        <v>69</v>
      </c>
      <c r="O54" s="29"/>
    </row>
    <row r="55" spans="1:256" ht="66" customHeight="1" x14ac:dyDescent="0.2">
      <c r="A55" s="44">
        <v>29</v>
      </c>
      <c r="B55" s="43" t="s">
        <v>70</v>
      </c>
      <c r="C55" s="54"/>
      <c r="D55" s="38"/>
      <c r="E55" s="46"/>
      <c r="F55" s="46"/>
      <c r="G55" s="82">
        <f>(G48+G50+G51+G52+G53+G54)*0.125</f>
        <v>50458.318247108684</v>
      </c>
      <c r="H55" s="82"/>
      <c r="I55" s="82"/>
      <c r="J55" s="82">
        <f>(J48+J50+J51+J52+J53+J54)*0.125</f>
        <v>75762.819108859199</v>
      </c>
      <c r="K55" s="82"/>
      <c r="L55" s="82"/>
      <c r="M55" s="82">
        <f>(M48+M50+M51+M52+M53+M54)*0.125</f>
        <v>57273.145353267057</v>
      </c>
      <c r="N55" s="19"/>
      <c r="O55" s="29"/>
    </row>
    <row r="56" spans="1:256" ht="35.25" customHeight="1" x14ac:dyDescent="0.2">
      <c r="A56" s="17">
        <v>30</v>
      </c>
      <c r="B56" s="62" t="s">
        <v>71</v>
      </c>
      <c r="C56" s="54"/>
      <c r="D56" s="38"/>
      <c r="E56" s="46"/>
      <c r="F56" s="46"/>
      <c r="G56" s="15">
        <f>G49+G50+G51+G52+G53+G54+G55</f>
        <v>406287.27675372391</v>
      </c>
      <c r="H56" s="15"/>
      <c r="I56" s="15"/>
      <c r="J56" s="15">
        <f>J49+J50+J51+J52+J53+J54+J55</f>
        <v>606708.57811693614</v>
      </c>
      <c r="K56" s="15"/>
      <c r="L56" s="15"/>
      <c r="M56" s="15">
        <f>M49+M50+M51+M52+M53+M54+M55</f>
        <v>460470.22070914926</v>
      </c>
    </row>
    <row r="57" spans="1:256" ht="21.75" customHeight="1" x14ac:dyDescent="0.2">
      <c r="A57" s="44">
        <v>31</v>
      </c>
      <c r="B57" s="43" t="s">
        <v>72</v>
      </c>
      <c r="C57" s="54"/>
      <c r="D57" s="38"/>
      <c r="E57" s="46"/>
      <c r="F57" s="46">
        <v>0.09</v>
      </c>
      <c r="G57" s="46">
        <f>G56*F57</f>
        <v>36565.85490783515</v>
      </c>
      <c r="H57" s="46"/>
      <c r="I57" s="46">
        <v>0.09</v>
      </c>
      <c r="J57" s="46">
        <f>J56*I57</f>
        <v>54603.772030524247</v>
      </c>
      <c r="K57" s="46"/>
      <c r="L57" s="46">
        <v>0.09</v>
      </c>
      <c r="M57" s="46">
        <f>M56*L57</f>
        <v>41442.319863823432</v>
      </c>
    </row>
    <row r="58" spans="1:256" ht="21.75" customHeight="1" x14ac:dyDescent="0.2">
      <c r="A58" s="44">
        <v>32</v>
      </c>
      <c r="B58" s="43" t="s">
        <v>73</v>
      </c>
      <c r="C58" s="54"/>
      <c r="D58" s="38"/>
      <c r="E58" s="46"/>
      <c r="F58" s="46">
        <v>0.09</v>
      </c>
      <c r="G58" s="46">
        <f>G56*F58</f>
        <v>36565.85490783515</v>
      </c>
      <c r="H58" s="46"/>
      <c r="I58" s="46">
        <v>0.09</v>
      </c>
      <c r="J58" s="46">
        <f>J56*I58</f>
        <v>54603.772030524247</v>
      </c>
      <c r="K58" s="46"/>
      <c r="L58" s="46">
        <v>0.09</v>
      </c>
      <c r="M58" s="46">
        <f>M56*L58</f>
        <v>41442.319863823432</v>
      </c>
      <c r="N58" s="30"/>
    </row>
    <row r="59" spans="1:256" ht="33" customHeight="1" x14ac:dyDescent="0.2">
      <c r="A59" s="44">
        <v>33</v>
      </c>
      <c r="B59" s="43" t="s">
        <v>74</v>
      </c>
      <c r="C59" s="54"/>
      <c r="D59" s="38"/>
      <c r="E59" s="46"/>
      <c r="F59" s="46"/>
      <c r="G59" s="46">
        <f>G56+G57+G58</f>
        <v>479418.98656939418</v>
      </c>
      <c r="H59" s="46"/>
      <c r="I59" s="46"/>
      <c r="J59" s="46">
        <f>J56+J57+J58</f>
        <v>715916.12217798457</v>
      </c>
      <c r="K59" s="46"/>
      <c r="L59" s="46"/>
      <c r="M59" s="46">
        <f>M56+M57+M58</f>
        <v>543354.86043679609</v>
      </c>
    </row>
    <row r="60" spans="1:256" s="16" customFormat="1" ht="36.75" customHeight="1" x14ac:dyDescent="0.2">
      <c r="A60" s="17">
        <v>34</v>
      </c>
      <c r="B60" s="62" t="s">
        <v>75</v>
      </c>
      <c r="C60" s="69"/>
      <c r="D60" s="83"/>
      <c r="E60" s="15"/>
      <c r="F60" s="15"/>
      <c r="G60" s="15">
        <f>ROUND(G59,0)</f>
        <v>479419</v>
      </c>
      <c r="H60" s="46"/>
      <c r="I60" s="46"/>
      <c r="J60" s="15">
        <f>ROUND(J59,0)</f>
        <v>715916</v>
      </c>
      <c r="K60" s="15"/>
      <c r="L60" s="15"/>
      <c r="M60" s="15">
        <f>ROUND(M59,0)</f>
        <v>543355</v>
      </c>
    </row>
    <row r="61" spans="1:256" ht="15.75" x14ac:dyDescent="0.25">
      <c r="A61" s="31"/>
      <c r="B61" s="32"/>
      <c r="C61" s="33"/>
      <c r="D61" s="31"/>
      <c r="E61" s="34"/>
      <c r="F61" s="34"/>
      <c r="G61" s="35"/>
      <c r="H61" s="36"/>
      <c r="I61" s="36"/>
      <c r="J61" s="36"/>
    </row>
    <row r="62" spans="1:256" ht="15" customHeight="1" x14ac:dyDescent="0.25">
      <c r="A62" s="95" t="s">
        <v>76</v>
      </c>
      <c r="B62" s="95"/>
      <c r="C62" s="95"/>
      <c r="D62" s="95"/>
      <c r="E62" s="95"/>
      <c r="F62" s="95"/>
      <c r="G62" s="95"/>
      <c r="H62" s="37"/>
      <c r="I62" s="37"/>
      <c r="J62" s="37"/>
    </row>
    <row r="63" spans="1:256" ht="19.5" customHeight="1" x14ac:dyDescent="0.2">
      <c r="A63" s="38">
        <v>1</v>
      </c>
      <c r="B63" s="90" t="s">
        <v>77</v>
      </c>
      <c r="C63" s="90"/>
      <c r="D63" s="90"/>
      <c r="E63" s="90"/>
      <c r="F63" s="90"/>
      <c r="G63" s="90"/>
      <c r="H63" s="36"/>
      <c r="I63" s="36"/>
      <c r="J63" s="36"/>
      <c r="N63" s="28"/>
    </row>
    <row r="64" spans="1:256" ht="17.25" customHeight="1" x14ac:dyDescent="0.2">
      <c r="A64" s="38">
        <v>2</v>
      </c>
      <c r="B64" s="90" t="s">
        <v>78</v>
      </c>
      <c r="C64" s="90"/>
      <c r="D64" s="90"/>
      <c r="E64" s="90"/>
      <c r="F64" s="90"/>
      <c r="G64" s="90"/>
      <c r="H64" s="39"/>
      <c r="I64" s="39"/>
      <c r="J64" s="39"/>
    </row>
  </sheetData>
  <mergeCells count="17">
    <mergeCell ref="B63:G63"/>
    <mergeCell ref="B64:G64"/>
    <mergeCell ref="K6:M6"/>
    <mergeCell ref="A13:A15"/>
    <mergeCell ref="A22:A24"/>
    <mergeCell ref="A32:A37"/>
    <mergeCell ref="A38:A47"/>
    <mergeCell ref="A62:G62"/>
    <mergeCell ref="C1:F1"/>
    <mergeCell ref="B3:J3"/>
    <mergeCell ref="I4:J4"/>
    <mergeCell ref="A6:A7"/>
    <mergeCell ref="B6:B7"/>
    <mergeCell ref="C6:C7"/>
    <mergeCell ref="D6:D7"/>
    <mergeCell ref="E6:G6"/>
    <mergeCell ref="H6:J6"/>
  </mergeCells>
  <conditionalFormatting sqref="B48">
    <cfRule type="cellIs" dxfId="1" priority="2" stopIfTrue="1" operator="equal">
      <formula>"?"</formula>
    </cfRule>
  </conditionalFormatting>
  <conditionalFormatting sqref="B49">
    <cfRule type="cellIs" dxfId="0" priority="1" stopIfTrue="1" operator="equal">
      <formula>"?"</formula>
    </cfRule>
  </conditionalFormatting>
  <printOptions horizontalCentered="1" gridLines="1"/>
  <pageMargins left="0.82677165354330717" right="0.15748031496062992" top="0.70866141732283472" bottom="0.27559055118110237" header="0.51181102362204722" footer="0.19685039370078741"/>
  <pageSetup paperSize="9" scale="83" fitToHeight="3" orientation="landscape" horizontalDpi="4294967295" r:id="rId1"/>
  <headerFooter alignWithMargins="0"/>
  <rowBreaks count="1" manualBreakCount="1">
    <brk id="52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A-3</vt:lpstr>
      <vt:lpstr>'A-3'!Print_Titles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cp:lastPrinted>2021-01-19T11:13:30Z</cp:lastPrinted>
  <dcterms:created xsi:type="dcterms:W3CDTF">2021-01-19T10:38:35Z</dcterms:created>
  <dcterms:modified xsi:type="dcterms:W3CDTF">2021-01-29T11:14:25Z</dcterms:modified>
</cp:coreProperties>
</file>